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7"/>
  <workbookPr/>
  <xr:revisionPtr revIDLastSave="0" documentId="8_{81D061FF-DC55-4944-9647-0E0721FB1CEE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CIRUGÍAS" sheetId="1" r:id="rId1"/>
    <sheet name="RESULTADOS" sheetId="3" r:id="rId2"/>
    <sheet name="HISTORIAS PACIENTE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R9" i="3"/>
  <c r="E8" i="3"/>
  <c r="E7" i="3"/>
  <c r="E6" i="3"/>
  <c r="D8" i="3"/>
  <c r="G18" i="3"/>
  <c r="H18" i="3" s="1"/>
  <c r="G17" i="3"/>
  <c r="H17" i="3" s="1"/>
  <c r="H19" i="3" s="1"/>
  <c r="AX8" i="3"/>
  <c r="AX7" i="3"/>
  <c r="AX6" i="3"/>
  <c r="AX5" i="3"/>
  <c r="AW8" i="3"/>
  <c r="AS7" i="3"/>
  <c r="AO9" i="3"/>
  <c r="AK9" i="3"/>
  <c r="Y11" i="3"/>
  <c r="AG7" i="3"/>
  <c r="AC12" i="3"/>
  <c r="U7" i="3"/>
  <c r="Q9" i="3"/>
  <c r="N6" i="3"/>
  <c r="AT6" i="3" l="1"/>
  <c r="AT5" i="3"/>
  <c r="AT7" i="3" s="1"/>
  <c r="AL8" i="3"/>
  <c r="AL7" i="3"/>
  <c r="AL6" i="3"/>
  <c r="AL5" i="3"/>
  <c r="AL9" i="3" s="1"/>
  <c r="AP8" i="3"/>
  <c r="AP7" i="3"/>
  <c r="AP6" i="3"/>
  <c r="AP5" i="3"/>
  <c r="AP9" i="3" s="1"/>
  <c r="Z10" i="3"/>
  <c r="Z9" i="3"/>
  <c r="Z8" i="3"/>
  <c r="Z7" i="3"/>
  <c r="Z6" i="3"/>
  <c r="Z5" i="3"/>
  <c r="Z11" i="3" s="1"/>
  <c r="AD11" i="3"/>
  <c r="AD10" i="3"/>
  <c r="AD9" i="3"/>
  <c r="AD8" i="3"/>
  <c r="AD7" i="3"/>
  <c r="AD6" i="3"/>
  <c r="AD5" i="3"/>
  <c r="AD12" i="3" s="1"/>
  <c r="AH6" i="3"/>
  <c r="AH5" i="3"/>
  <c r="AH7" i="3" s="1"/>
  <c r="M7" i="3"/>
  <c r="L7" i="3"/>
  <c r="K7" i="3"/>
  <c r="J7" i="3"/>
  <c r="N7" i="3" s="1"/>
  <c r="R8" i="3"/>
  <c r="R7" i="3"/>
  <c r="R6" i="3"/>
  <c r="R5" i="3"/>
  <c r="V6" i="3"/>
  <c r="V5" i="3"/>
  <c r="V7" i="3" s="1"/>
</calcChain>
</file>

<file path=xl/sharedStrings.xml><?xml version="1.0" encoding="utf-8"?>
<sst xmlns="http://schemas.openxmlformats.org/spreadsheetml/2006/main" count="443" uniqueCount="133">
  <si>
    <t>CIRUGÍAS DE ELEVACIONES DE PISO DE SENO MAXILAR REALIZADAS EN CLÍNICAS UNICOC 2017 - 2023</t>
  </si>
  <si>
    <t>Fecha</t>
  </si>
  <si>
    <t>Sexo</t>
  </si>
  <si>
    <t>Edad</t>
  </si>
  <si>
    <t>Antecedentes sistémicos</t>
  </si>
  <si>
    <t>Tipo de técnica realizada</t>
  </si>
  <si>
    <t>Colocación de implante</t>
  </si>
  <si>
    <t>Zona/lado a intervenir</t>
  </si>
  <si>
    <t>Tipo de injerto</t>
  </si>
  <si>
    <t xml:space="preserve">Marca comercial del injerto óseo </t>
  </si>
  <si>
    <t>Tamaño de partícula utilizado</t>
  </si>
  <si>
    <t>Marca comercial de la membrana utilizada</t>
  </si>
  <si>
    <t>Antibiótico empleado en el postoperatorio</t>
  </si>
  <si>
    <t>Prescripción de antihistamínico</t>
  </si>
  <si>
    <t>Complicaciones reportadas en historias clínicas</t>
  </si>
  <si>
    <t>NO</t>
  </si>
  <si>
    <t>SÍ</t>
  </si>
  <si>
    <t>Masculino</t>
  </si>
  <si>
    <t>Femenino</t>
  </si>
  <si>
    <t>Hipertensión arterial</t>
  </si>
  <si>
    <t>Hipotiroidismo</t>
  </si>
  <si>
    <t>Osteoporosis</t>
  </si>
  <si>
    <t>Artritis reumatoidea</t>
  </si>
  <si>
    <t>Diabetes miellitus</t>
  </si>
  <si>
    <t>Epoc</t>
  </si>
  <si>
    <t>Tabaquismo</t>
  </si>
  <si>
    <t>Otros</t>
  </si>
  <si>
    <t>Transalveolar</t>
  </si>
  <si>
    <t>Ventana lateral</t>
  </si>
  <si>
    <t>Simultáneo</t>
  </si>
  <si>
    <t>Tardío</t>
  </si>
  <si>
    <t>Derecha</t>
  </si>
  <si>
    <t>Izquierda</t>
  </si>
  <si>
    <t>Bilateral</t>
  </si>
  <si>
    <t>Aloinjerto</t>
  </si>
  <si>
    <t>Xenoinjerto</t>
  </si>
  <si>
    <t>Aloplástico</t>
  </si>
  <si>
    <t>Autoinjerto</t>
  </si>
  <si>
    <t>Xenoinjerto + Aloinjerto</t>
  </si>
  <si>
    <t>No se utilizó injerto</t>
  </si>
  <si>
    <t>Puros Zimmer/Zimplant</t>
  </si>
  <si>
    <t>Mineross- BioHorizon</t>
  </si>
  <si>
    <t>BioOss Geistlich</t>
  </si>
  <si>
    <t>Cerabone Straumann</t>
  </si>
  <si>
    <t>Sin especificar</t>
  </si>
  <si>
    <t>No aplica</t>
  </si>
  <si>
    <t>Grande</t>
  </si>
  <si>
    <t>Pequeña</t>
  </si>
  <si>
    <t>Zimmer/Zimplant</t>
  </si>
  <si>
    <t>BioHorizon</t>
  </si>
  <si>
    <t>Amoxicilina</t>
  </si>
  <si>
    <t>Azitromicina</t>
  </si>
  <si>
    <t>Cefalexina</t>
  </si>
  <si>
    <t>Clindamicina</t>
  </si>
  <si>
    <t>Clavulin</t>
  </si>
  <si>
    <t>No administrado</t>
  </si>
  <si>
    <t>Sí</t>
  </si>
  <si>
    <t>No</t>
  </si>
  <si>
    <t>Infección en sitio operatorio</t>
  </si>
  <si>
    <t>Perforación de la membrana de Schneider</t>
  </si>
  <si>
    <t>Dehisencia de la herida</t>
  </si>
  <si>
    <t>Sinusitis</t>
  </si>
  <si>
    <t>Reabsorción del injerto</t>
  </si>
  <si>
    <t>Crisis hipertensiva</t>
  </si>
  <si>
    <t>Pérdida de implante</t>
  </si>
  <si>
    <t>Exposición del implante</t>
  </si>
  <si>
    <t>Ninguna</t>
  </si>
  <si>
    <t>x</t>
  </si>
  <si>
    <t>Síndrome de Gilbert</t>
  </si>
  <si>
    <t xml:space="preserve">Fibromialgia y artrosis </t>
  </si>
  <si>
    <t xml:space="preserve">x </t>
  </si>
  <si>
    <t>MEDIA DE EDAD</t>
  </si>
  <si>
    <t>tabla 1</t>
  </si>
  <si>
    <t>tabla 2</t>
  </si>
  <si>
    <t>Tabla 2. Antecedentes sistémicos</t>
  </si>
  <si>
    <t>Tabla 3. Técnica quirúrgica realizada</t>
  </si>
  <si>
    <t>Tabla 4. Tipo de injerto óseo</t>
  </si>
  <si>
    <t>Tabla 5. Marca comercial injerto óseo</t>
  </si>
  <si>
    <t>Tabla 6. Momento de la colocación del implante</t>
  </si>
  <si>
    <t>Tabla 7. Complicaciones de los procedimientos</t>
  </si>
  <si>
    <t>Tabla 8. Antibiótico prescrito</t>
  </si>
  <si>
    <t>Tabla 9. Prescripción de antihistamínico</t>
  </si>
  <si>
    <t>Tabla 10. Lado intervenido quirúrgicamente</t>
  </si>
  <si>
    <t>SEXO</t>
  </si>
  <si>
    <t>n</t>
  </si>
  <si>
    <t>%</t>
  </si>
  <si>
    <t>RANGO DE EDAD</t>
  </si>
  <si>
    <t>30-40</t>
  </si>
  <si>
    <t>41-50</t>
  </si>
  <si>
    <t>51-60</t>
  </si>
  <si>
    <t>61 en adelante</t>
  </si>
  <si>
    <t>Total</t>
  </si>
  <si>
    <t>Si</t>
  </si>
  <si>
    <t>Fibromialgia y artrosis</t>
  </si>
  <si>
    <t>Pérdida del implante</t>
  </si>
  <si>
    <t>No se administró antibiótico</t>
  </si>
  <si>
    <t>TOTAL</t>
  </si>
  <si>
    <t>No reporta</t>
  </si>
  <si>
    <t xml:space="preserve">Ninguno </t>
  </si>
  <si>
    <t>No se especificó</t>
  </si>
  <si>
    <t>Puros Zimmer/Zimplant + BioOss Geistlich</t>
  </si>
  <si>
    <t>Mineross- BioHorizon + Cerabone Straumann</t>
  </si>
  <si>
    <t>Tabla 1. Aspectos sociodemográficos</t>
  </si>
  <si>
    <t>30-45</t>
  </si>
  <si>
    <t>46-60</t>
  </si>
  <si>
    <t>FECHA</t>
  </si>
  <si>
    <t>CÉDULA</t>
  </si>
  <si>
    <t>NOMBRE</t>
  </si>
  <si>
    <t>ACTIVIDAD</t>
  </si>
  <si>
    <t>Gladys Cortes</t>
  </si>
  <si>
    <t>Elevación + ROG</t>
  </si>
  <si>
    <t>Arturo Garzón</t>
  </si>
  <si>
    <t>Elevación + ROG + implante</t>
  </si>
  <si>
    <t>Pedronel Caro</t>
  </si>
  <si>
    <t>Andrea Beltran</t>
  </si>
  <si>
    <t>Elevación + implante</t>
  </si>
  <si>
    <t>Diana Martínez</t>
  </si>
  <si>
    <t>Nestor Bohorquez</t>
  </si>
  <si>
    <t>Jackeline Ovalle</t>
  </si>
  <si>
    <t xml:space="preserve">Elevación (bilateral) + ROG </t>
  </si>
  <si>
    <t>Ana Maria Mayorga</t>
  </si>
  <si>
    <t>Omar Espinosa</t>
  </si>
  <si>
    <t>Nestor Bautista</t>
  </si>
  <si>
    <t>Fany Peña</t>
  </si>
  <si>
    <t>Jonathan Rodriguez</t>
  </si>
  <si>
    <t>Maria del Pilar Arevalo</t>
  </si>
  <si>
    <t>Mariela Acero</t>
  </si>
  <si>
    <t>Blanca Martínez</t>
  </si>
  <si>
    <t>Luis Montaña</t>
  </si>
  <si>
    <t xml:space="preserve">Victor Santos </t>
  </si>
  <si>
    <t>Luis Duran Avila</t>
  </si>
  <si>
    <t>Elevacion + implante</t>
  </si>
  <si>
    <t>Nancy Moncada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</si>
</sst>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theme="1"/>
      <name val="Aptos Display"/>
      <scheme val="major"/>
    </font>
    <font>
      <b/>
      <sz val="11"/>
      <color theme="1"/>
      <name val="Aptos Display"/>
      <scheme val="major"/>
    </font>
    <font>
      <sz val="11"/>
      <color rgb="FF242424"/>
      <name val="Aptos Narrow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14" fontId="1" fillId="2" borderId="0" xfId="0" applyNumberFormat="1" applyFont="1" applyFill="1"/>
    <xf numFmtId="0" fontId="1" fillId="2" borderId="0" xfId="0" applyFont="1" applyFill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0" xfId="0" applyFont="1" applyFill="1"/>
    <xf numFmtId="0" fontId="1" fillId="4" borderId="0" xfId="0" applyFont="1" applyFill="1"/>
    <xf numFmtId="14" fontId="1" fillId="4" borderId="0" xfId="0" applyNumberFormat="1" applyFont="1" applyFill="1"/>
    <xf numFmtId="9" fontId="0" fillId="0" borderId="2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Tabla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RESULTADOS!$D$4</c:f>
              <c:strCache>
                <c:ptCount val="1"/>
                <c:pt idx="0">
                  <c:v>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106-4896-AA2E-BCCAB3623A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106-4896-AA2E-BCCAB3623A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106-4896-AA2E-BCCAB3623A30}"/>
              </c:ext>
            </c:extLst>
          </c:dPt>
          <c:cat>
            <c:strRef>
              <c:f>RESULTADOS!$C$5:$C$7</c:f>
              <c:strCache>
                <c:ptCount val="3"/>
                <c:pt idx="1">
                  <c:v>Masculino</c:v>
                </c:pt>
                <c:pt idx="2">
                  <c:v>Femenino</c:v>
                </c:pt>
              </c:strCache>
            </c:strRef>
          </c:cat>
          <c:val>
            <c:numRef>
              <c:f>RESULTADOS!$D$5:$D$7</c:f>
              <c:numCache>
                <c:formatCode>General</c:formatCode>
                <c:ptCount val="3"/>
                <c:pt idx="1">
                  <c:v>9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1D-4C48-B9F5-DA414BB34D41}"/>
            </c:ext>
          </c:extLst>
        </c:ser>
        <c:ser>
          <c:idx val="1"/>
          <c:order val="1"/>
          <c:tx>
            <c:strRef>
              <c:f>RESULTADOS!$E$4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106-4896-AA2E-BCCAB3623A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106-4896-AA2E-BCCAB3623A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106-4896-AA2E-BCCAB3623A30}"/>
              </c:ext>
            </c:extLst>
          </c:dPt>
          <c:cat>
            <c:strRef>
              <c:f>RESULTADOS!$C$5:$C$7</c:f>
              <c:strCache>
                <c:ptCount val="3"/>
                <c:pt idx="1">
                  <c:v>Masculino</c:v>
                </c:pt>
                <c:pt idx="2">
                  <c:v>Femenino</c:v>
                </c:pt>
              </c:strCache>
            </c:strRef>
          </c:cat>
          <c:val>
            <c:numRef>
              <c:f>RESULTADOS!$E$5:$E$7</c:f>
              <c:numCache>
                <c:formatCode>0%</c:formatCode>
                <c:ptCount val="3"/>
                <c:pt idx="1">
                  <c:v>0.47368421052631576</c:v>
                </c:pt>
                <c:pt idx="2">
                  <c:v>0.52631578947368418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1D-4C48-B9F5-DA414BB34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Gráfico 8. Antibiótico prescrito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RESULTADOS!$AP$4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A0C-47E2-ABEE-EC963B1B86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A0C-47E2-ABEE-EC963B1B861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A0C-47E2-ABEE-EC963B1B861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A0C-47E2-ABEE-EC963B1B86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RESULTADOS!$AN$5:$AN$8</c:f>
              <c:strCache>
                <c:ptCount val="4"/>
                <c:pt idx="0">
                  <c:v>Amoxicilina</c:v>
                </c:pt>
                <c:pt idx="1">
                  <c:v>Clavulin</c:v>
                </c:pt>
                <c:pt idx="2">
                  <c:v>No se administró antibiótico</c:v>
                </c:pt>
                <c:pt idx="3">
                  <c:v>No se especificó</c:v>
                </c:pt>
              </c:strCache>
            </c:strRef>
          </c:cat>
          <c:val>
            <c:numRef>
              <c:f>RESULTADOS!$AP$5:$AP$8</c:f>
              <c:numCache>
                <c:formatCode>0%</c:formatCode>
                <c:ptCount val="4"/>
                <c:pt idx="0">
                  <c:v>0.52631578947368418</c:v>
                </c:pt>
                <c:pt idx="1">
                  <c:v>0.31578947368421051</c:v>
                </c:pt>
                <c:pt idx="2">
                  <c:v>0.10526315789473684</c:v>
                </c:pt>
                <c:pt idx="3">
                  <c:v>5.2631578947368418E-2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9B-4FA9-82F3-C9B7DC65F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Gráfico 9. Prescripción de antihistamínico</a:t>
            </a:r>
          </a:p>
        </c:rich>
      </c:tx>
      <c:layout>
        <c:manualLayout>
          <c:xMode val="edge"/>
          <c:yMode val="edge"/>
          <c:x val="0.20647230699327257"/>
          <c:y val="7.1759188616717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RESULTADOS!$AT$4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D6-44B3-B453-04194F979FB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D6-44B3-B453-04194F979F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RESULTADOS!$AR$5:$AR$6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RESULTADOS!$AT$5:$AT$6</c:f>
              <c:numCache>
                <c:formatCode>0%</c:formatCode>
                <c:ptCount val="2"/>
                <c:pt idx="0">
                  <c:v>0.26315789473684209</c:v>
                </c:pt>
                <c:pt idx="1">
                  <c:v>0.73684210526315785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AD-4364-9FB5-5F7B9DF52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769006999125099"/>
          <c:y val="0.43597156378923196"/>
          <c:w val="7.2865485564304458E-2"/>
          <c:h val="0.1562510936132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Gráfico 10. Lado intervenido quirúrgicamente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RESULTADOS!$AX$4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45-4B28-9363-1DFFEF178CE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45-4B28-9363-1DFFEF178CE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45-4B28-9363-1DFFEF178C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RESULTADOS!$AV$5:$AV$7</c:f>
              <c:strCache>
                <c:ptCount val="3"/>
                <c:pt idx="0">
                  <c:v>Derecha</c:v>
                </c:pt>
                <c:pt idx="1">
                  <c:v>Izquierda</c:v>
                </c:pt>
                <c:pt idx="2">
                  <c:v>Bilateral</c:v>
                </c:pt>
              </c:strCache>
            </c:strRef>
          </c:cat>
          <c:val>
            <c:numRef>
              <c:f>RESULTADOS!$AX$5:$AX$7</c:f>
              <c:numCache>
                <c:formatCode>0%</c:formatCode>
                <c:ptCount val="3"/>
                <c:pt idx="0">
                  <c:v>0.47368421052631576</c:v>
                </c:pt>
                <c:pt idx="1">
                  <c:v>0.47368421052631576</c:v>
                </c:pt>
                <c:pt idx="2">
                  <c:v>5.2631578947368418E-2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31-4290-A7A3-B08D5E1D0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955074365704285"/>
          <c:y val="0.40153834937299504"/>
          <c:w val="0.13628258967629045"/>
          <c:h val="0.23437664041994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Gráfico 3. Técnica realizada</a:t>
            </a:r>
          </a:p>
        </c:rich>
      </c:tx>
      <c:layout>
        <c:manualLayout>
          <c:xMode val="edge"/>
          <c:yMode val="edge"/>
          <c:x val="0.19764571261868411"/>
          <c:y val="8.6018296409466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RESULTADOS!$V$4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51-46FB-9559-C49EA7A2FD0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51-46FB-9559-C49EA7A2FD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RESULTADOS!$T$5:$T$6</c:f>
              <c:strCache>
                <c:ptCount val="2"/>
                <c:pt idx="0">
                  <c:v>Ventana lateral</c:v>
                </c:pt>
                <c:pt idx="1">
                  <c:v>Transalveolar</c:v>
                </c:pt>
              </c:strCache>
            </c:strRef>
          </c:cat>
          <c:val>
            <c:numRef>
              <c:f>RESULTADOS!$V$5:$V$6</c:f>
              <c:numCache>
                <c:formatCode>0%</c:formatCode>
                <c:ptCount val="2"/>
                <c:pt idx="0">
                  <c:v>0.63157894736842102</c:v>
                </c:pt>
                <c:pt idx="1">
                  <c:v>0.36842105263157893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C5-427D-93C3-F6292E98C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0.13213207103587962"/>
          <c:y val="0.47113228346456693"/>
          <c:w val="0.28118890544087388"/>
          <c:h val="0.225001574803149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Complicaciones de los procedimientos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RESULTADOS!$AL$4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4DCF8"/>
            </a:solidFill>
            <a:ln>
              <a:noFill/>
            </a:ln>
            <a:effectLst/>
          </c:spPr>
          <c:invertIfNegative val="0"/>
          <c:cat>
            <c:strRef>
              <c:f>RESULTADOS!$AJ$5:$AJ$8</c:f>
              <c:strCache>
                <c:ptCount val="4"/>
                <c:pt idx="0">
                  <c:v>Exposición del implante</c:v>
                </c:pt>
                <c:pt idx="1">
                  <c:v>Sinusitis</c:v>
                </c:pt>
                <c:pt idx="2">
                  <c:v>Pérdida del implante</c:v>
                </c:pt>
                <c:pt idx="3">
                  <c:v>Ninguno </c:v>
                </c:pt>
              </c:strCache>
            </c:strRef>
          </c:cat>
          <c:val>
            <c:numRef>
              <c:f>RESULTADOS!$AL$5:$AL$8</c:f>
              <c:numCache>
                <c:formatCode>0%</c:formatCode>
                <c:ptCount val="4"/>
                <c:pt idx="0">
                  <c:v>5.2631578947368418E-2</c:v>
                </c:pt>
                <c:pt idx="1">
                  <c:v>0.10526315789473684</c:v>
                </c:pt>
                <c:pt idx="2">
                  <c:v>5.2631578947368418E-2</c:v>
                </c:pt>
                <c:pt idx="3">
                  <c:v>0.78947368421052633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CB-4730-9D68-F360FC46A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8435335"/>
        <c:axId val="238440455"/>
      </c:barChart>
      <c:catAx>
        <c:axId val="238435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8440455"/>
        <c:crosses val="autoZero"/>
        <c:auto val="1"/>
        <c:lblAlgn val="ctr"/>
        <c:lblOffset val="100"/>
        <c:noMultiLvlLbl val="0"/>
      </c:catAx>
      <c:valAx>
        <c:axId val="238440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8435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Antibiótico prescrito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RESULTADOS!$AP$4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353-46E3-9500-4EFF7FDAF06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353-46E3-9500-4EFF7FDAF0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353-46E3-9500-4EFF7FDAF0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353-46E3-9500-4EFF7FDAF0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RESULTADOS!$AN$5:$AN$8</c:f>
              <c:strCache>
                <c:ptCount val="4"/>
                <c:pt idx="0">
                  <c:v>Amoxicilina</c:v>
                </c:pt>
                <c:pt idx="1">
                  <c:v>Clavulin</c:v>
                </c:pt>
                <c:pt idx="2">
                  <c:v>No se administró antibiótico</c:v>
                </c:pt>
                <c:pt idx="3">
                  <c:v>No se especificó</c:v>
                </c:pt>
              </c:strCache>
            </c:strRef>
          </c:cat>
          <c:val>
            <c:numRef>
              <c:f>RESULTADOS!$AP$5:$AP$8</c:f>
              <c:numCache>
                <c:formatCode>0%</c:formatCode>
                <c:ptCount val="4"/>
                <c:pt idx="0">
                  <c:v>0.52631578947368418</c:v>
                </c:pt>
                <c:pt idx="1">
                  <c:v>0.31578947368421051</c:v>
                </c:pt>
                <c:pt idx="2">
                  <c:v>0.10526315789473684</c:v>
                </c:pt>
                <c:pt idx="3">
                  <c:v>5.2631578947368418E-2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26-4F12-A7D0-84F01B1EE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7223581880760943"/>
          <c:y val="0.24475488945468774"/>
          <c:w val="0.26945283554595251"/>
          <c:h val="0.65198792882167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Gráfico 2. Antecedentes sistémicos</a:t>
            </a:r>
          </a:p>
        </c:rich>
      </c:tx>
      <c:layout>
        <c:manualLayout>
          <c:xMode val="edge"/>
          <c:yMode val="edge"/>
          <c:x val="0.2335345157947023"/>
          <c:y val="9.2592557271321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34-4874-9038-378292F8D7F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34-4874-9038-378292F8D7F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234-4874-9038-378292F8D7F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234-4874-9038-378292F8D7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RESULTADOS!$P$5:$P$8</c:f>
              <c:strCache>
                <c:ptCount val="4"/>
                <c:pt idx="0">
                  <c:v>Hipertensión arterial</c:v>
                </c:pt>
                <c:pt idx="1">
                  <c:v>Síndrome de Gilbert</c:v>
                </c:pt>
                <c:pt idx="2">
                  <c:v>Fibromialgia y artrosis</c:v>
                </c:pt>
                <c:pt idx="3">
                  <c:v>No reporta</c:v>
                </c:pt>
              </c:strCache>
            </c:strRef>
          </c:cat>
          <c:val>
            <c:numRef>
              <c:f>RESULTADOS!$R$5:$R$8</c:f>
              <c:numCache>
                <c:formatCode>0%</c:formatCode>
                <c:ptCount val="4"/>
                <c:pt idx="0">
                  <c:v>0.26315789473684209</c:v>
                </c:pt>
                <c:pt idx="1">
                  <c:v>5.2631578947368418E-2</c:v>
                </c:pt>
                <c:pt idx="2">
                  <c:v>5.2631578947368418E-2</c:v>
                </c:pt>
                <c:pt idx="3">
                  <c:v>0.63157894736842102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A5-4A77-AE8D-2357D348B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778551784191661"/>
          <c:y val="0.39951257768543652"/>
          <c:w val="0.26249234470691163"/>
          <c:h val="0.312502187226596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Gráfico 4. Tipo de injerto óseo</a:t>
            </a:r>
          </a:p>
        </c:rich>
      </c:tx>
      <c:layout>
        <c:manualLayout>
          <c:xMode val="edge"/>
          <c:yMode val="edge"/>
          <c:x val="0.31972896023914676"/>
          <c:y val="6.9444444444444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RESULTADOS!$Z$4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E48-4309-B38F-4828A38779D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E48-4309-B38F-4828A38779D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E48-4309-B38F-4828A38779D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E48-4309-B38F-4828A38779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(RESULTADOS!$X$5:$X$6,RESULTADOS!$X$9:$X$10)</c:f>
              <c:strCache>
                <c:ptCount val="4"/>
                <c:pt idx="0">
                  <c:v>Aloinjerto</c:v>
                </c:pt>
                <c:pt idx="1">
                  <c:v>Xenoinjerto</c:v>
                </c:pt>
                <c:pt idx="2">
                  <c:v>Xenoinjerto + Aloinjerto</c:v>
                </c:pt>
                <c:pt idx="3">
                  <c:v>No se utilizó injerto</c:v>
                </c:pt>
              </c:strCache>
            </c:strRef>
          </c:cat>
          <c:val>
            <c:numRef>
              <c:f>(RESULTADOS!$Z$5:$Z$6,RESULTADOS!$Z$9:$Z$10)</c:f>
              <c:numCache>
                <c:formatCode>0%</c:formatCode>
                <c:ptCount val="4"/>
                <c:pt idx="0">
                  <c:v>0.52631578947368418</c:v>
                </c:pt>
                <c:pt idx="1">
                  <c:v>0.10526315789473684</c:v>
                </c:pt>
                <c:pt idx="2">
                  <c:v>0.10526315789473684</c:v>
                </c:pt>
                <c:pt idx="3">
                  <c:v>0.26315789473684209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14-4BEF-A568-DF35791E1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282773131523228"/>
          <c:y val="0.40182746314279327"/>
          <c:w val="0.27578346456692915"/>
          <c:h val="0.312502187226596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Gráfico 5. Marca comercial injerto óseo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FCE-4C54-A6CB-ECEE474B25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FCE-4C54-A6CB-ECEE474B25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FCE-4C54-A6CB-ECEE474B25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FCE-4C54-A6CB-ECEE474B254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FCE-4C54-A6CB-ECEE474B254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FCE-4C54-A6CB-ECEE474B254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FCE-4C54-A6CB-ECEE474B25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RESULTADOS!$AB$5:$AB$11</c:f>
              <c:strCache>
                <c:ptCount val="7"/>
                <c:pt idx="0">
                  <c:v>Puros Zimmer/Zimplant</c:v>
                </c:pt>
                <c:pt idx="1">
                  <c:v>Mineross- BioHorizon</c:v>
                </c:pt>
                <c:pt idx="2">
                  <c:v>BioOss Geistlich</c:v>
                </c:pt>
                <c:pt idx="3">
                  <c:v>Cerabone Straumann</c:v>
                </c:pt>
                <c:pt idx="4">
                  <c:v>No se utilizó injerto</c:v>
                </c:pt>
                <c:pt idx="5">
                  <c:v>Puros Zimmer/Zimplant + BioOss Geistlich</c:v>
                </c:pt>
                <c:pt idx="6">
                  <c:v>Mineross- BioHorizon + Cerabone Straumann</c:v>
                </c:pt>
              </c:strCache>
            </c:strRef>
          </c:cat>
          <c:val>
            <c:numRef>
              <c:f>RESULTADOS!$AD$5:$AD$11</c:f>
              <c:numCache>
                <c:formatCode>0%</c:formatCode>
                <c:ptCount val="7"/>
                <c:pt idx="0">
                  <c:v>0.42105263157894735</c:v>
                </c:pt>
                <c:pt idx="1">
                  <c:v>0.10526315789473684</c:v>
                </c:pt>
                <c:pt idx="2">
                  <c:v>5.2631578947368418E-2</c:v>
                </c:pt>
                <c:pt idx="3">
                  <c:v>5.2631578947368418E-2</c:v>
                </c:pt>
                <c:pt idx="4">
                  <c:v>0.26315789473684209</c:v>
                </c:pt>
                <c:pt idx="5">
                  <c:v>5.2631578947368418E-2</c:v>
                </c:pt>
                <c:pt idx="6">
                  <c:v>5.2631578947368418E-2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8B-4C4E-B208-F48ACFD28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0.12083333333333333"/>
          <c:y val="0.17497338874307378"/>
          <c:w val="0.29592213473315837"/>
          <c:h val="0.770839895013123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Gráfica . Momento de la colocación del implante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RESULTADOS!$AH$4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96-418C-95B8-0F855EA560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96-418C-95B8-0F855EA560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RESULTADOS!$AF$5:$AF$6</c:f>
              <c:strCache>
                <c:ptCount val="2"/>
                <c:pt idx="0">
                  <c:v>Simultáneo</c:v>
                </c:pt>
                <c:pt idx="1">
                  <c:v>Tardío</c:v>
                </c:pt>
              </c:strCache>
            </c:strRef>
          </c:cat>
          <c:val>
            <c:numRef>
              <c:f>RESULTADOS!$AH$5:$AH$6</c:f>
              <c:numCache>
                <c:formatCode>0%</c:formatCode>
                <c:ptCount val="2"/>
                <c:pt idx="0">
                  <c:v>0.63157894736842102</c:v>
                </c:pt>
                <c:pt idx="1">
                  <c:v>0.36842105263157893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DE-4A87-A41E-5F734A66C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Gráfico 7. Complicaciones de los procedimientos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RESULTADOS!$AL$4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1D5-4253-8EB6-EAC2B9990E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1D5-4253-8EB6-EAC2B9990E8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1D5-4253-8EB6-EAC2B9990E8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1D5-4253-8EB6-EAC2B9990E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RESULTADOS!$AJ$5:$AJ$8</c:f>
              <c:strCache>
                <c:ptCount val="4"/>
                <c:pt idx="0">
                  <c:v>Exposición del implante</c:v>
                </c:pt>
                <c:pt idx="1">
                  <c:v>Sinusitis</c:v>
                </c:pt>
                <c:pt idx="2">
                  <c:v>Pérdida del implante</c:v>
                </c:pt>
                <c:pt idx="3">
                  <c:v>Ninguno </c:v>
                </c:pt>
              </c:strCache>
            </c:strRef>
          </c:cat>
          <c:val>
            <c:numRef>
              <c:f>RESULTADOS!$AL$5:$AL$8</c:f>
              <c:numCache>
                <c:formatCode>0%</c:formatCode>
                <c:ptCount val="4"/>
                <c:pt idx="0">
                  <c:v>5.2631578947368418E-2</c:v>
                </c:pt>
                <c:pt idx="1">
                  <c:v>0.10526315789473684</c:v>
                </c:pt>
                <c:pt idx="2">
                  <c:v>5.2631578947368418E-2</c:v>
                </c:pt>
                <c:pt idx="3">
                  <c:v>0.78947368421052633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FC-4824-B3BF-1FF9600E0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428625</xdr:colOff>
      <xdr:row>0</xdr:row>
      <xdr:rowOff>180975</xdr:rowOff>
    </xdr:from>
    <xdr:to>
      <xdr:col>43</xdr:col>
      <xdr:colOff>66675</xdr:colOff>
      <xdr:row>3</xdr:row>
      <xdr:rowOff>171450</xdr:rowOff>
    </xdr:to>
    <xdr:sp macro="" textlink="">
      <xdr:nvSpPr>
        <xdr:cNvPr id="3" name="Rectángulo redondeado 2">
          <a:extLst>
            <a:ext uri="{FF2B5EF4-FFF2-40B4-BE49-F238E27FC236}">
              <a16:creationId xmlns:a16="http://schemas.microsoft.com/office/drawing/2014/main" id="{94AB093F-4F05-1A21-DDAA-A91BF23040B5}"/>
            </a:ext>
          </a:extLst>
        </xdr:cNvPr>
        <xdr:cNvSpPr/>
      </xdr:nvSpPr>
      <xdr:spPr>
        <a:xfrm>
          <a:off x="17059275" y="180975"/>
          <a:ext cx="9725025" cy="485775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ctr">
          <a:noAutofit/>
        </a:bodyPr>
        <a:lstStyle/>
        <a:p>
          <a:pPr marL="0" indent="0" algn="ctr"/>
          <a:r>
            <a:rPr lang="en-US" sz="1100" b="1">
              <a:solidFill>
                <a:schemeClr val="tx1"/>
              </a:solidFill>
              <a:latin typeface="+mn-lt"/>
              <a:ea typeface="+mn-lt"/>
              <a:cs typeface="+mn-lt"/>
            </a:rPr>
            <a:t>“PREVALENCIA DE COMPLICACIONES POSTERIOR A CIRUGÍA DE ELEVACIÓN DE SENO MAXILAR EN EL POSGRADO DE PERIODONCIA DE UNICOC DE 2017 AL 2023”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20</xdr:row>
      <xdr:rowOff>114300</xdr:rowOff>
    </xdr:from>
    <xdr:to>
      <xdr:col>5</xdr:col>
      <xdr:colOff>190500</xdr:colOff>
      <xdr:row>27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0FDD818-AD89-0A8F-446B-C513070DD8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409575</xdr:colOff>
      <xdr:row>1</xdr:row>
      <xdr:rowOff>47625</xdr:rowOff>
    </xdr:from>
    <xdr:to>
      <xdr:col>22</xdr:col>
      <xdr:colOff>476250</xdr:colOff>
      <xdr:row>11</xdr:row>
      <xdr:rowOff>47625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916BF55-47D4-EC12-D98B-17411CECBCC3}"/>
            </a:ext>
            <a:ext uri="{147F2762-F138-4A5C-976F-8EAC2B608ADB}">
              <a16:predDERef xmlns:a16="http://schemas.microsoft.com/office/drawing/2014/main" pred="{A0FDD818-AD89-0A8F-446B-C513070DD8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</xdr:col>
      <xdr:colOff>266700</xdr:colOff>
      <xdr:row>10</xdr:row>
      <xdr:rowOff>28575</xdr:rowOff>
    </xdr:from>
    <xdr:to>
      <xdr:col>38</xdr:col>
      <xdr:colOff>228600</xdr:colOff>
      <xdr:row>24</xdr:row>
      <xdr:rowOff>104775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7B848127-FFBE-2C7B-9341-EE7190BBEE74}"/>
            </a:ext>
            <a:ext uri="{147F2762-F138-4A5C-976F-8EAC2B608ADB}">
              <a16:predDERef xmlns:a16="http://schemas.microsoft.com/office/drawing/2014/main" pred="{2E85D9F4-9157-C4E9-D429-E8C75E40C0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38</xdr:col>
      <xdr:colOff>400050</xdr:colOff>
      <xdr:row>9</xdr:row>
      <xdr:rowOff>123825</xdr:rowOff>
    </xdr:from>
    <xdr:to>
      <xdr:col>42</xdr:col>
      <xdr:colOff>466725</xdr:colOff>
      <xdr:row>21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C83FFF04-0451-6C1E-33E8-A86C823FEC8F}"/>
            </a:ext>
            <a:ext uri="{147F2762-F138-4A5C-976F-8EAC2B608ADB}">
              <a16:predDERef xmlns:a16="http://schemas.microsoft.com/office/drawing/2014/main" pred="{7B848127-FFBE-2C7B-9341-EE7190BBEE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590550</xdr:colOff>
      <xdr:row>17</xdr:row>
      <xdr:rowOff>104775</xdr:rowOff>
    </xdr:from>
    <xdr:to>
      <xdr:col>17</xdr:col>
      <xdr:colOff>19050</xdr:colOff>
      <xdr:row>31</xdr:row>
      <xdr:rowOff>180975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C9F53E65-B938-A9FF-7B9D-D1C5C477DC83}"/>
            </a:ext>
            <a:ext uri="{147F2762-F138-4A5C-976F-8EAC2B608ADB}">
              <a16:predDERef xmlns:a16="http://schemas.microsoft.com/office/drawing/2014/main" pred="{2AE9DD1A-4CD1-63AE-C378-F3DA44E4E0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523875</xdr:colOff>
      <xdr:row>14</xdr:row>
      <xdr:rowOff>0</xdr:rowOff>
    </xdr:from>
    <xdr:to>
      <xdr:col>24</xdr:col>
      <xdr:colOff>552450</xdr:colOff>
      <xdr:row>28</xdr:row>
      <xdr:rowOff>76200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A242ACB6-500A-0559-3071-C371980DCD76}"/>
            </a:ext>
            <a:ext uri="{147F2762-F138-4A5C-976F-8EAC2B608ADB}">
              <a16:predDERef xmlns:a16="http://schemas.microsoft.com/office/drawing/2014/main" pred="{C9F53E65-B938-A9FF-7B9D-D1C5C477DC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25</xdr:col>
      <xdr:colOff>485775</xdr:colOff>
      <xdr:row>14</xdr:row>
      <xdr:rowOff>123825</xdr:rowOff>
    </xdr:from>
    <xdr:to>
      <xdr:col>29</xdr:col>
      <xdr:colOff>514350</xdr:colOff>
      <xdr:row>29</xdr:row>
      <xdr:rowOff>9525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EAC34427-BA99-DF89-1EA4-BF27F770EB6E}"/>
            </a:ext>
            <a:ext uri="{147F2762-F138-4A5C-976F-8EAC2B608ADB}">
              <a16:predDERef xmlns:a16="http://schemas.microsoft.com/office/drawing/2014/main" pred="{A242ACB6-500A-0559-3071-C371980DCD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27</xdr:col>
      <xdr:colOff>1933575</xdr:colOff>
      <xdr:row>1</xdr:row>
      <xdr:rowOff>57150</xdr:rowOff>
    </xdr:from>
    <xdr:to>
      <xdr:col>31</xdr:col>
      <xdr:colOff>2114550</xdr:colOff>
      <xdr:row>15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1FA97F1-26C9-5C03-9F1E-5EA2D5780588}"/>
            </a:ext>
            <a:ext uri="{147F2762-F138-4A5C-976F-8EAC2B608ADB}">
              <a16:predDERef xmlns:a16="http://schemas.microsoft.com/office/drawing/2014/main" pred="{EAC34427-BA99-DF89-1EA4-BF27F770EB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34</xdr:col>
      <xdr:colOff>76200</xdr:colOff>
      <xdr:row>2</xdr:row>
      <xdr:rowOff>0</xdr:rowOff>
    </xdr:from>
    <xdr:to>
      <xdr:col>38</xdr:col>
      <xdr:colOff>457200</xdr:colOff>
      <xdr:row>16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EDDD1B5-59E3-14C9-42DE-5906382A15A1}"/>
            </a:ext>
            <a:ext uri="{147F2762-F138-4A5C-976F-8EAC2B608ADB}">
              <a16:predDERef xmlns:a16="http://schemas.microsoft.com/office/drawing/2014/main" pred="{31FA97F1-26C9-5C03-9F1E-5EA2D57805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1019175</xdr:colOff>
      <xdr:row>1</xdr:row>
      <xdr:rowOff>57150</xdr:rowOff>
    </xdr:from>
    <xdr:to>
      <xdr:col>39</xdr:col>
      <xdr:colOff>1400175</xdr:colOff>
      <xdr:row>15</xdr:row>
      <xdr:rowOff>133350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F5D958B-19BB-1C27-3812-1B1F4C541FFA}"/>
            </a:ext>
            <a:ext uri="{147F2762-F138-4A5C-976F-8EAC2B608ADB}">
              <a16:predDERef xmlns:a16="http://schemas.microsoft.com/office/drawing/2014/main" pred="{4EDDD1B5-59E3-14C9-42DE-5906382A15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40</xdr:col>
      <xdr:colOff>47625</xdr:colOff>
      <xdr:row>0</xdr:row>
      <xdr:rowOff>171450</xdr:rowOff>
    </xdr:from>
    <xdr:to>
      <xdr:col>45</xdr:col>
      <xdr:colOff>361950</xdr:colOff>
      <xdr:row>15</xdr:row>
      <xdr:rowOff>57150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4956E4C2-80FC-CFE1-D4F9-5D3CE6AC0B94}"/>
            </a:ext>
            <a:ext uri="{147F2762-F138-4A5C-976F-8EAC2B608ADB}">
              <a16:predDERef xmlns:a16="http://schemas.microsoft.com/office/drawing/2014/main" pred="{AF5D958B-19BB-1C27-3812-1B1F4C541F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47</xdr:col>
      <xdr:colOff>19050</xdr:colOff>
      <xdr:row>1</xdr:row>
      <xdr:rowOff>19050</xdr:rowOff>
    </xdr:from>
    <xdr:to>
      <xdr:col>53</xdr:col>
      <xdr:colOff>295275</xdr:colOff>
      <xdr:row>15</xdr:row>
      <xdr:rowOff>95250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85B789E6-2A58-7E5E-F204-4C5478E359CE}"/>
            </a:ext>
            <a:ext uri="{147F2762-F138-4A5C-976F-8EAC2B608ADB}">
              <a16:predDERef xmlns:a16="http://schemas.microsoft.com/office/drawing/2014/main" pred="{4956E4C2-80FC-CFE1-D4F9-5D3CE6AC0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H33"/>
  <sheetViews>
    <sheetView tabSelected="1" topLeftCell="A16" workbookViewId="0">
      <selection activeCell="E34" sqref="E34"/>
    </sheetView>
  </sheetViews>
  <sheetFormatPr defaultColWidth="9.140625" defaultRowHeight="15"/>
  <cols>
    <col min="1" max="2" width="9.140625" style="6"/>
    <col min="3" max="3" width="11.140625" style="6" bestFit="1" customWidth="1"/>
    <col min="4" max="5" width="10" style="6" customWidth="1"/>
    <col min="6" max="6" width="5.85546875" style="6" customWidth="1"/>
    <col min="7" max="7" width="4.140625" style="6" customWidth="1"/>
    <col min="8" max="8" width="18.85546875" style="6" bestFit="1" customWidth="1"/>
    <col min="9" max="9" width="14" style="6" bestFit="1" customWidth="1"/>
    <col min="10" max="10" width="12.5703125" style="6" bestFit="1" customWidth="1"/>
    <col min="11" max="11" width="17.140625" style="6" bestFit="1" customWidth="1"/>
    <col min="12" max="12" width="16.7109375" style="6" bestFit="1" customWidth="1"/>
    <col min="13" max="13" width="6.7109375" style="6" customWidth="1"/>
    <col min="14" max="14" width="11.7109375" style="6" bestFit="1" customWidth="1"/>
    <col min="15" max="15" width="20.5703125" style="6" bestFit="1" customWidth="1"/>
    <col min="16" max="16" width="16.5703125" style="6" customWidth="1"/>
    <col min="17" max="17" width="16.28515625" style="6" customWidth="1"/>
    <col min="18" max="18" width="13.5703125" style="6" customWidth="1"/>
    <col min="19" max="19" width="13.140625" style="6" customWidth="1"/>
    <col min="20" max="20" width="8.42578125" style="6" bestFit="1" customWidth="1"/>
    <col min="21" max="21" width="9" style="6" bestFit="1" customWidth="1"/>
    <col min="22" max="22" width="9" style="6" customWidth="1"/>
    <col min="23" max="23" width="9.28515625" style="6" bestFit="1" customWidth="1"/>
    <col min="24" max="24" width="10.85546875" style="6" bestFit="1" customWidth="1"/>
    <col min="25" max="25" width="10.7109375" style="6" bestFit="1" customWidth="1"/>
    <col min="26" max="26" width="10.5703125" style="6" bestFit="1" customWidth="1"/>
    <col min="27" max="27" width="21.28515625" style="6" bestFit="1" customWidth="1"/>
    <col min="28" max="28" width="18.140625" style="6" bestFit="1" customWidth="1"/>
    <col min="29" max="29" width="21.85546875" style="6" bestFit="1" customWidth="1"/>
    <col min="30" max="30" width="19.7109375" style="6" bestFit="1" customWidth="1"/>
    <col min="31" max="31" width="19.7109375" style="6" customWidth="1"/>
    <col min="32" max="32" width="25.140625" style="6" bestFit="1" customWidth="1"/>
    <col min="33" max="33" width="13.85546875" style="6" bestFit="1" customWidth="1"/>
    <col min="34" max="34" width="13.85546875" style="6" customWidth="1"/>
    <col min="35" max="35" width="7.42578125" style="6" bestFit="1" customWidth="1"/>
    <col min="36" max="36" width="8.5703125" style="6" bestFit="1" customWidth="1"/>
    <col min="37" max="37" width="13.85546875" style="6" bestFit="1" customWidth="1"/>
    <col min="38" max="38" width="13.85546875" style="6" customWidth="1"/>
    <col min="39" max="39" width="16" style="6" bestFit="1" customWidth="1"/>
    <col min="40" max="40" width="10.5703125" style="6" bestFit="1" customWidth="1"/>
    <col min="41" max="41" width="13.85546875" style="6" bestFit="1" customWidth="1"/>
    <col min="42" max="42" width="13.85546875" style="6" customWidth="1"/>
    <col min="43" max="43" width="11" style="6" bestFit="1" customWidth="1"/>
    <col min="44" max="44" width="11.85546875" style="6" bestFit="1" customWidth="1"/>
    <col min="45" max="45" width="10.28515625" style="6" bestFit="1" customWidth="1"/>
    <col min="46" max="46" width="12.5703125" style="6" bestFit="1" customWidth="1"/>
    <col min="47" max="47" width="12.5703125" style="6" customWidth="1"/>
    <col min="48" max="48" width="15.42578125" style="6" bestFit="1" customWidth="1"/>
    <col min="49" max="49" width="13.85546875" style="6" bestFit="1" customWidth="1"/>
    <col min="50" max="51" width="13.85546875" style="6" customWidth="1"/>
    <col min="52" max="52" width="25.28515625" style="6" bestFit="1" customWidth="1"/>
    <col min="53" max="53" width="37.5703125" style="6" bestFit="1" customWidth="1"/>
    <col min="54" max="54" width="21.28515625" style="6" bestFit="1" customWidth="1"/>
    <col min="55" max="55" width="8.42578125" style="6" bestFit="1" customWidth="1"/>
    <col min="56" max="56" width="21" style="6" bestFit="1" customWidth="1"/>
    <col min="57" max="57" width="17" style="6" bestFit="1" customWidth="1"/>
    <col min="58" max="58" width="18.42578125" style="6" bestFit="1" customWidth="1"/>
    <col min="59" max="59" width="21.85546875" style="6" bestFit="1" customWidth="1"/>
    <col min="60" max="60" width="8.28515625" style="6" bestFit="1" customWidth="1"/>
    <col min="61" max="16384" width="9.140625" style="6"/>
  </cols>
  <sheetData>
    <row r="3" spans="2:60" ht="9" customHeight="1"/>
    <row r="6" spans="2:60" ht="28.5" customHeight="1">
      <c r="C6" s="21" t="s">
        <v>0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</row>
    <row r="7" spans="2:60" ht="32.25" customHeight="1">
      <c r="C7" s="21" t="s">
        <v>1</v>
      </c>
      <c r="D7" s="21" t="s">
        <v>2</v>
      </c>
      <c r="E7" s="21"/>
      <c r="F7" s="21" t="s">
        <v>3</v>
      </c>
      <c r="G7" s="22" t="s">
        <v>4</v>
      </c>
      <c r="H7" s="22"/>
      <c r="I7" s="22"/>
      <c r="J7" s="22"/>
      <c r="K7" s="22"/>
      <c r="L7" s="22"/>
      <c r="M7" s="22"/>
      <c r="N7" s="22"/>
      <c r="O7" s="22"/>
      <c r="P7" s="22" t="s">
        <v>5</v>
      </c>
      <c r="Q7" s="22"/>
      <c r="R7" s="22" t="s">
        <v>6</v>
      </c>
      <c r="S7" s="22"/>
      <c r="T7" s="22" t="s">
        <v>7</v>
      </c>
      <c r="U7" s="22"/>
      <c r="V7" s="22"/>
      <c r="W7" s="22" t="s">
        <v>8</v>
      </c>
      <c r="X7" s="22"/>
      <c r="Y7" s="22"/>
      <c r="Z7" s="22"/>
      <c r="AA7" s="22"/>
      <c r="AB7" s="22"/>
      <c r="AC7" s="21" t="s">
        <v>9</v>
      </c>
      <c r="AD7" s="21"/>
      <c r="AE7" s="21"/>
      <c r="AF7" s="21"/>
      <c r="AG7" s="21"/>
      <c r="AH7" s="21"/>
      <c r="AI7" s="21" t="s">
        <v>10</v>
      </c>
      <c r="AJ7" s="21"/>
      <c r="AK7" s="21"/>
      <c r="AL7" s="21"/>
      <c r="AM7" s="21" t="s">
        <v>11</v>
      </c>
      <c r="AN7" s="21"/>
      <c r="AO7" s="21"/>
      <c r="AP7" s="21"/>
      <c r="AQ7" s="21" t="s">
        <v>12</v>
      </c>
      <c r="AR7" s="21"/>
      <c r="AS7" s="21"/>
      <c r="AT7" s="21"/>
      <c r="AU7" s="21"/>
      <c r="AV7" s="21"/>
      <c r="AW7" s="21"/>
      <c r="AX7" s="21" t="s">
        <v>13</v>
      </c>
      <c r="AY7" s="21"/>
      <c r="AZ7" s="21" t="s">
        <v>14</v>
      </c>
      <c r="BA7" s="21"/>
      <c r="BB7" s="21"/>
      <c r="BC7" s="21"/>
      <c r="BD7" s="21"/>
      <c r="BE7" s="21"/>
      <c r="BF7" s="21"/>
      <c r="BG7" s="21"/>
      <c r="BH7" s="21"/>
    </row>
    <row r="8" spans="2:60" ht="32.25" customHeight="1">
      <c r="C8" s="21"/>
      <c r="D8" s="21"/>
      <c r="E8" s="21"/>
      <c r="F8" s="21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</row>
    <row r="9" spans="2:60">
      <c r="C9" s="21"/>
      <c r="D9" s="21"/>
      <c r="E9" s="21"/>
      <c r="F9" s="21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</row>
    <row r="10" spans="2:60">
      <c r="C10" s="21"/>
      <c r="D10" s="21"/>
      <c r="E10" s="21"/>
      <c r="F10" s="21"/>
      <c r="G10" s="21" t="s">
        <v>15</v>
      </c>
      <c r="H10" s="22" t="s">
        <v>16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</row>
    <row r="11" spans="2:60" ht="24.75" customHeight="1">
      <c r="C11" s="21"/>
      <c r="D11" s="6" t="s">
        <v>17</v>
      </c>
      <c r="E11" s="6" t="s">
        <v>18</v>
      </c>
      <c r="F11" s="21"/>
      <c r="G11" s="21"/>
      <c r="H11" s="6" t="s">
        <v>19</v>
      </c>
      <c r="I11" s="6" t="s">
        <v>20</v>
      </c>
      <c r="J11" s="6" t="s">
        <v>21</v>
      </c>
      <c r="K11" s="6" t="s">
        <v>22</v>
      </c>
      <c r="L11" s="6" t="s">
        <v>23</v>
      </c>
      <c r="M11" s="6" t="s">
        <v>24</v>
      </c>
      <c r="N11" s="6" t="s">
        <v>25</v>
      </c>
      <c r="O11" s="6" t="s">
        <v>26</v>
      </c>
      <c r="P11" s="6" t="s">
        <v>27</v>
      </c>
      <c r="Q11" s="6" t="s">
        <v>28</v>
      </c>
      <c r="R11" s="6" t="s">
        <v>29</v>
      </c>
      <c r="S11" s="6" t="s">
        <v>30</v>
      </c>
      <c r="T11" s="6" t="s">
        <v>31</v>
      </c>
      <c r="U11" s="6" t="s">
        <v>32</v>
      </c>
      <c r="V11" s="6" t="s">
        <v>33</v>
      </c>
      <c r="W11" s="6" t="s">
        <v>34</v>
      </c>
      <c r="X11" s="6" t="s">
        <v>35</v>
      </c>
      <c r="Y11" s="6" t="s">
        <v>36</v>
      </c>
      <c r="Z11" s="6" t="s">
        <v>37</v>
      </c>
      <c r="AA11" s="6" t="s">
        <v>38</v>
      </c>
      <c r="AB11" s="6" t="s">
        <v>39</v>
      </c>
      <c r="AC11" s="6" t="s">
        <v>40</v>
      </c>
      <c r="AD11" s="6" t="s">
        <v>41</v>
      </c>
      <c r="AE11" s="6" t="s">
        <v>42</v>
      </c>
      <c r="AF11" s="6" t="s">
        <v>43</v>
      </c>
      <c r="AG11" s="6" t="s">
        <v>44</v>
      </c>
      <c r="AH11" s="6" t="s">
        <v>45</v>
      </c>
      <c r="AI11" s="6" t="s">
        <v>46</v>
      </c>
      <c r="AJ11" s="6" t="s">
        <v>47</v>
      </c>
      <c r="AK11" s="6" t="s">
        <v>44</v>
      </c>
      <c r="AL11" s="6" t="s">
        <v>45</v>
      </c>
      <c r="AM11" s="6" t="s">
        <v>48</v>
      </c>
      <c r="AN11" s="6" t="s">
        <v>49</v>
      </c>
      <c r="AO11" s="6" t="s">
        <v>44</v>
      </c>
      <c r="AP11" s="6" t="s">
        <v>45</v>
      </c>
      <c r="AQ11" s="6" t="s">
        <v>50</v>
      </c>
      <c r="AR11" s="6" t="s">
        <v>51</v>
      </c>
      <c r="AS11" s="6" t="s">
        <v>52</v>
      </c>
      <c r="AT11" s="6" t="s">
        <v>53</v>
      </c>
      <c r="AU11" s="6" t="s">
        <v>54</v>
      </c>
      <c r="AV11" s="6" t="s">
        <v>55</v>
      </c>
      <c r="AW11" s="6" t="s">
        <v>44</v>
      </c>
      <c r="AX11" s="6" t="s">
        <v>56</v>
      </c>
      <c r="AY11" s="6" t="s">
        <v>57</v>
      </c>
      <c r="AZ11" s="6" t="s">
        <v>58</v>
      </c>
      <c r="BA11" s="6" t="s">
        <v>59</v>
      </c>
      <c r="BB11" s="6" t="s">
        <v>60</v>
      </c>
      <c r="BC11" s="6" t="s">
        <v>61</v>
      </c>
      <c r="BD11" s="6" t="s">
        <v>62</v>
      </c>
      <c r="BE11" s="6" t="s">
        <v>63</v>
      </c>
      <c r="BF11" s="6" t="s">
        <v>64</v>
      </c>
      <c r="BG11" s="6" t="s">
        <v>65</v>
      </c>
      <c r="BH11" s="6" t="s">
        <v>66</v>
      </c>
    </row>
    <row r="12" spans="2:60">
      <c r="B12" s="6">
        <v>1</v>
      </c>
      <c r="C12" s="7">
        <v>44886</v>
      </c>
      <c r="D12" s="6" t="s">
        <v>67</v>
      </c>
      <c r="F12" s="6">
        <v>41</v>
      </c>
      <c r="O12" s="6" t="s">
        <v>68</v>
      </c>
      <c r="P12" s="6" t="s">
        <v>67</v>
      </c>
      <c r="R12" s="6" t="s">
        <v>67</v>
      </c>
      <c r="U12" s="6" t="s">
        <v>67</v>
      </c>
      <c r="AB12" s="6" t="s">
        <v>67</v>
      </c>
      <c r="AH12" s="6" t="s">
        <v>67</v>
      </c>
      <c r="AL12" s="6" t="s">
        <v>67</v>
      </c>
      <c r="AP12" s="6" t="s">
        <v>67</v>
      </c>
      <c r="AQ12" s="6" t="s">
        <v>67</v>
      </c>
      <c r="AY12" s="6" t="s">
        <v>67</v>
      </c>
      <c r="BH12" s="6" t="s">
        <v>67</v>
      </c>
    </row>
    <row r="13" spans="2:60">
      <c r="B13" s="6">
        <v>2</v>
      </c>
      <c r="C13" s="7">
        <v>45054</v>
      </c>
      <c r="E13" s="6" t="s">
        <v>67</v>
      </c>
      <c r="F13" s="6">
        <v>38</v>
      </c>
      <c r="G13" s="6" t="s">
        <v>67</v>
      </c>
      <c r="Q13" s="6" t="s">
        <v>67</v>
      </c>
      <c r="R13" s="6" t="s">
        <v>67</v>
      </c>
      <c r="T13" s="6" t="s">
        <v>67</v>
      </c>
      <c r="AB13" s="6" t="s">
        <v>67</v>
      </c>
      <c r="AH13" s="6" t="s">
        <v>67</v>
      </c>
      <c r="AL13" s="6" t="s">
        <v>67</v>
      </c>
      <c r="AP13" s="6" t="s">
        <v>67</v>
      </c>
      <c r="AU13" s="6" t="s">
        <v>67</v>
      </c>
      <c r="AY13" s="6" t="s">
        <v>67</v>
      </c>
      <c r="BH13" s="6" t="s">
        <v>67</v>
      </c>
    </row>
    <row r="14" spans="2:60">
      <c r="B14" s="6">
        <v>3</v>
      </c>
      <c r="C14" s="7">
        <v>45054</v>
      </c>
      <c r="E14" s="6" t="s">
        <v>67</v>
      </c>
      <c r="F14" s="6">
        <v>57</v>
      </c>
      <c r="O14" s="6" t="s">
        <v>69</v>
      </c>
      <c r="P14" s="6" t="s">
        <v>67</v>
      </c>
      <c r="S14" s="6" t="s">
        <v>67</v>
      </c>
      <c r="V14" s="6" t="s">
        <v>67</v>
      </c>
      <c r="AA14" s="6" t="s">
        <v>70</v>
      </c>
      <c r="AD14" s="6" t="s">
        <v>67</v>
      </c>
      <c r="AF14" s="6" t="s">
        <v>67</v>
      </c>
      <c r="AJ14" s="6" t="s">
        <v>67</v>
      </c>
      <c r="AN14" s="6" t="s">
        <v>67</v>
      </c>
      <c r="AU14" s="6" t="s">
        <v>67</v>
      </c>
      <c r="AY14" s="6" t="s">
        <v>67</v>
      </c>
      <c r="BH14" s="6" t="s">
        <v>67</v>
      </c>
    </row>
    <row r="15" spans="2:60">
      <c r="B15" s="6">
        <v>4</v>
      </c>
      <c r="C15" s="7">
        <v>44888</v>
      </c>
      <c r="D15" s="6" t="s">
        <v>67</v>
      </c>
      <c r="F15" s="6">
        <v>34</v>
      </c>
      <c r="G15" s="6" t="s">
        <v>67</v>
      </c>
      <c r="Q15" s="6" t="s">
        <v>67</v>
      </c>
      <c r="S15" s="6" t="s">
        <v>67</v>
      </c>
      <c r="T15" s="6" t="s">
        <v>67</v>
      </c>
      <c r="W15" s="6" t="s">
        <v>67</v>
      </c>
      <c r="AC15" s="6" t="s">
        <v>67</v>
      </c>
      <c r="AJ15" s="6" t="s">
        <v>67</v>
      </c>
      <c r="AM15" s="6" t="s">
        <v>67</v>
      </c>
      <c r="AQ15" s="6" t="s">
        <v>67</v>
      </c>
      <c r="AU15" s="6" t="s">
        <v>67</v>
      </c>
      <c r="AY15" s="6" t="s">
        <v>67</v>
      </c>
      <c r="BH15" s="6" t="s">
        <v>67</v>
      </c>
    </row>
    <row r="16" spans="2:60">
      <c r="B16" s="6">
        <v>5</v>
      </c>
      <c r="C16" s="3">
        <v>44837</v>
      </c>
      <c r="E16" s="6" t="s">
        <v>67</v>
      </c>
      <c r="F16" s="6">
        <v>55</v>
      </c>
      <c r="H16" s="6" t="s">
        <v>67</v>
      </c>
      <c r="P16" s="6" t="s">
        <v>67</v>
      </c>
      <c r="R16" s="6" t="s">
        <v>67</v>
      </c>
      <c r="T16" s="6" t="s">
        <v>67</v>
      </c>
      <c r="AB16" s="6" t="s">
        <v>67</v>
      </c>
      <c r="AH16" s="6" t="s">
        <v>67</v>
      </c>
      <c r="AL16" s="6" t="s">
        <v>67</v>
      </c>
      <c r="AP16" s="6" t="s">
        <v>67</v>
      </c>
      <c r="AV16" s="6" t="s">
        <v>67</v>
      </c>
      <c r="AY16" s="6" t="s">
        <v>67</v>
      </c>
      <c r="BH16" s="6" t="s">
        <v>67</v>
      </c>
    </row>
    <row r="17" spans="2:60">
      <c r="B17" s="6">
        <v>6</v>
      </c>
      <c r="C17" s="3">
        <v>45056</v>
      </c>
      <c r="D17" s="6" t="s">
        <v>67</v>
      </c>
      <c r="F17" s="6">
        <v>61</v>
      </c>
      <c r="H17" s="6" t="s">
        <v>67</v>
      </c>
      <c r="P17" s="6" t="s">
        <v>67</v>
      </c>
      <c r="R17" s="6" t="s">
        <v>67</v>
      </c>
      <c r="T17" s="6" t="s">
        <v>67</v>
      </c>
      <c r="AB17" s="6" t="s">
        <v>67</v>
      </c>
      <c r="AH17" s="6" t="s">
        <v>67</v>
      </c>
      <c r="AL17" s="6" t="s">
        <v>67</v>
      </c>
      <c r="AP17" s="6" t="s">
        <v>67</v>
      </c>
      <c r="AQ17" s="6" t="s">
        <v>67</v>
      </c>
      <c r="AY17" s="6" t="s">
        <v>67</v>
      </c>
      <c r="BG17" s="6" t="s">
        <v>67</v>
      </c>
    </row>
    <row r="18" spans="2:60">
      <c r="B18" s="6">
        <v>7</v>
      </c>
      <c r="C18" s="3">
        <v>45201</v>
      </c>
      <c r="E18" s="6" t="s">
        <v>67</v>
      </c>
      <c r="F18" s="6">
        <v>65</v>
      </c>
      <c r="G18" s="6" t="s">
        <v>67</v>
      </c>
      <c r="Q18" s="6" t="s">
        <v>67</v>
      </c>
      <c r="S18" s="6" t="s">
        <v>67</v>
      </c>
      <c r="U18" s="6" t="s">
        <v>67</v>
      </c>
      <c r="AA18" s="6" t="s">
        <v>67</v>
      </c>
      <c r="AC18" s="6" t="s">
        <v>67</v>
      </c>
      <c r="AE18" s="6" t="s">
        <v>67</v>
      </c>
      <c r="AJ18" s="6" t="s">
        <v>67</v>
      </c>
      <c r="AN18" s="6" t="s">
        <v>67</v>
      </c>
      <c r="AQ18" s="6" t="s">
        <v>67</v>
      </c>
      <c r="AY18" s="6" t="s">
        <v>67</v>
      </c>
      <c r="BH18" s="6" t="s">
        <v>67</v>
      </c>
    </row>
    <row r="19" spans="2:60">
      <c r="B19" s="6">
        <v>8</v>
      </c>
      <c r="C19" s="7">
        <v>44888</v>
      </c>
      <c r="D19" s="6" t="s">
        <v>67</v>
      </c>
      <c r="F19" s="6">
        <v>64</v>
      </c>
      <c r="G19" s="6" t="s">
        <v>67</v>
      </c>
      <c r="Q19" s="6" t="s">
        <v>67</v>
      </c>
      <c r="R19" s="6" t="s">
        <v>67</v>
      </c>
      <c r="U19" s="6" t="s">
        <v>67</v>
      </c>
      <c r="W19" s="6" t="s">
        <v>67</v>
      </c>
      <c r="AD19" s="6" t="s">
        <v>67</v>
      </c>
      <c r="AJ19" s="6" t="s">
        <v>67</v>
      </c>
      <c r="AN19" s="6" t="s">
        <v>67</v>
      </c>
      <c r="AU19" s="6" t="s">
        <v>67</v>
      </c>
      <c r="AX19" s="6" t="s">
        <v>67</v>
      </c>
      <c r="BH19" s="6" t="s">
        <v>67</v>
      </c>
    </row>
    <row r="20" spans="2:60">
      <c r="B20" s="6">
        <v>9</v>
      </c>
      <c r="C20" s="3">
        <v>45026</v>
      </c>
      <c r="D20" s="6" t="s">
        <v>67</v>
      </c>
      <c r="F20" s="6">
        <v>73</v>
      </c>
      <c r="H20" s="6" t="s">
        <v>67</v>
      </c>
      <c r="P20" s="6" t="s">
        <v>67</v>
      </c>
      <c r="R20" s="6" t="s">
        <v>67</v>
      </c>
      <c r="U20" s="6" t="s">
        <v>67</v>
      </c>
      <c r="W20" s="6" t="s">
        <v>67</v>
      </c>
      <c r="AC20" s="6" t="s">
        <v>67</v>
      </c>
      <c r="AJ20" s="6" t="s">
        <v>67</v>
      </c>
      <c r="AN20" s="6" t="s">
        <v>67</v>
      </c>
      <c r="AQ20" s="6" t="s">
        <v>67</v>
      </c>
      <c r="AY20" s="6" t="s">
        <v>67</v>
      </c>
      <c r="BH20" s="6" t="s">
        <v>67</v>
      </c>
    </row>
    <row r="21" spans="2:60">
      <c r="B21" s="6">
        <v>10</v>
      </c>
      <c r="C21" s="3">
        <v>45041</v>
      </c>
      <c r="E21" s="6" t="s">
        <v>67</v>
      </c>
      <c r="F21" s="6">
        <v>47</v>
      </c>
      <c r="G21" s="6" t="s">
        <v>67</v>
      </c>
      <c r="Q21" s="6" t="s">
        <v>67</v>
      </c>
      <c r="R21" s="6" t="s">
        <v>67</v>
      </c>
      <c r="T21" s="6" t="s">
        <v>67</v>
      </c>
      <c r="W21" s="6" t="s">
        <v>67</v>
      </c>
      <c r="AC21" s="6" t="s">
        <v>67</v>
      </c>
      <c r="AJ21" s="6" t="s">
        <v>67</v>
      </c>
      <c r="AN21" s="6" t="s">
        <v>67</v>
      </c>
      <c r="AQ21" s="6" t="s">
        <v>67</v>
      </c>
      <c r="AY21" s="6" t="s">
        <v>67</v>
      </c>
      <c r="BH21" s="6" t="s">
        <v>67</v>
      </c>
    </row>
    <row r="22" spans="2:60">
      <c r="B22" s="6">
        <v>11</v>
      </c>
      <c r="C22" s="3">
        <v>45013</v>
      </c>
      <c r="E22" s="6" t="s">
        <v>67</v>
      </c>
      <c r="F22" s="6">
        <v>49</v>
      </c>
      <c r="G22" s="6" t="s">
        <v>67</v>
      </c>
      <c r="Q22" s="6" t="s">
        <v>67</v>
      </c>
      <c r="R22" s="6" t="s">
        <v>67</v>
      </c>
      <c r="U22" s="6" t="s">
        <v>67</v>
      </c>
      <c r="X22" s="6" t="s">
        <v>70</v>
      </c>
      <c r="AF22" s="6" t="s">
        <v>67</v>
      </c>
      <c r="AJ22" s="6" t="s">
        <v>67</v>
      </c>
      <c r="AO22" s="6" t="s">
        <v>67</v>
      </c>
      <c r="AW22" s="6" t="s">
        <v>67</v>
      </c>
      <c r="AY22" s="6" t="s">
        <v>67</v>
      </c>
      <c r="BH22" s="6" t="s">
        <v>67</v>
      </c>
    </row>
    <row r="23" spans="2:60">
      <c r="B23" s="6">
        <v>12</v>
      </c>
      <c r="C23" s="3">
        <v>45026</v>
      </c>
      <c r="D23" s="6" t="s">
        <v>67</v>
      </c>
      <c r="F23" s="6">
        <v>34</v>
      </c>
      <c r="G23" s="6" t="s">
        <v>67</v>
      </c>
      <c r="Q23" s="6" t="s">
        <v>67</v>
      </c>
      <c r="S23" s="6" t="s">
        <v>67</v>
      </c>
      <c r="T23" s="6" t="s">
        <v>67</v>
      </c>
      <c r="W23" s="6" t="s">
        <v>67</v>
      </c>
      <c r="AC23" s="6" t="s">
        <v>67</v>
      </c>
      <c r="AI23" s="6" t="s">
        <v>67</v>
      </c>
      <c r="AN23" s="6" t="s">
        <v>67</v>
      </c>
      <c r="AQ23" s="6" t="s">
        <v>67</v>
      </c>
      <c r="AU23" s="6" t="s">
        <v>67</v>
      </c>
      <c r="AY23" s="6" t="s">
        <v>67</v>
      </c>
      <c r="BH23" s="6" t="s">
        <v>67</v>
      </c>
    </row>
    <row r="24" spans="2:60">
      <c r="B24" s="6">
        <v>13</v>
      </c>
      <c r="C24" s="3">
        <v>45061</v>
      </c>
      <c r="E24" s="6" t="s">
        <v>67</v>
      </c>
      <c r="F24" s="6">
        <v>61</v>
      </c>
      <c r="G24" s="6" t="s">
        <v>67</v>
      </c>
      <c r="Q24" s="6" t="s">
        <v>67</v>
      </c>
      <c r="S24" s="6" t="s">
        <v>67</v>
      </c>
      <c r="U24" s="6" t="s">
        <v>67</v>
      </c>
      <c r="W24" s="6" t="s">
        <v>67</v>
      </c>
      <c r="AD24" s="6" t="s">
        <v>67</v>
      </c>
      <c r="AJ24" s="6" t="s">
        <v>67</v>
      </c>
      <c r="AN24" s="6" t="s">
        <v>67</v>
      </c>
      <c r="AQ24" s="6" t="s">
        <v>67</v>
      </c>
      <c r="AX24" s="6" t="s">
        <v>67</v>
      </c>
      <c r="BH24" s="6" t="s">
        <v>67</v>
      </c>
    </row>
    <row r="25" spans="2:60">
      <c r="B25" s="6">
        <v>14</v>
      </c>
      <c r="C25" s="3">
        <v>45244</v>
      </c>
      <c r="E25" s="6" t="s">
        <v>67</v>
      </c>
      <c r="F25" s="6">
        <v>59</v>
      </c>
      <c r="G25" s="6" t="s">
        <v>67</v>
      </c>
      <c r="P25" s="6" t="s">
        <v>67</v>
      </c>
      <c r="R25" s="6" t="s">
        <v>67</v>
      </c>
      <c r="U25" s="6" t="s">
        <v>67</v>
      </c>
      <c r="AB25" s="6" t="s">
        <v>67</v>
      </c>
      <c r="AH25" s="6" t="s">
        <v>67</v>
      </c>
      <c r="AL25" s="6" t="s">
        <v>67</v>
      </c>
      <c r="AP25" s="6" t="s">
        <v>67</v>
      </c>
      <c r="AV25" s="6" t="s">
        <v>67</v>
      </c>
      <c r="AY25" s="6" t="s">
        <v>67</v>
      </c>
      <c r="BH25" s="6" t="s">
        <v>67</v>
      </c>
    </row>
    <row r="26" spans="2:60">
      <c r="B26" s="6">
        <v>15</v>
      </c>
      <c r="C26" s="3">
        <v>44865</v>
      </c>
      <c r="E26" s="6" t="s">
        <v>67</v>
      </c>
      <c r="F26" s="6">
        <v>56</v>
      </c>
      <c r="H26" s="6" t="s">
        <v>67</v>
      </c>
      <c r="I26" s="6" t="s">
        <v>67</v>
      </c>
      <c r="Q26" s="6" t="s">
        <v>67</v>
      </c>
      <c r="R26" s="6" t="s">
        <v>67</v>
      </c>
      <c r="T26" s="6" t="s">
        <v>67</v>
      </c>
      <c r="X26" s="6" t="s">
        <v>67</v>
      </c>
      <c r="AE26" s="6" t="s">
        <v>67</v>
      </c>
      <c r="AJ26" s="6" t="s">
        <v>67</v>
      </c>
      <c r="AN26" s="6" t="s">
        <v>67</v>
      </c>
      <c r="AQ26" s="6" t="s">
        <v>67</v>
      </c>
      <c r="AY26" s="6" t="s">
        <v>67</v>
      </c>
      <c r="BC26" s="6" t="s">
        <v>67</v>
      </c>
    </row>
    <row r="27" spans="2:60">
      <c r="B27" s="6">
        <v>16</v>
      </c>
      <c r="C27" s="3">
        <v>44672</v>
      </c>
      <c r="D27" s="6" t="s">
        <v>67</v>
      </c>
      <c r="F27" s="6">
        <v>45</v>
      </c>
      <c r="G27" s="6" t="s">
        <v>67</v>
      </c>
      <c r="P27" s="6" t="s">
        <v>67</v>
      </c>
      <c r="R27" s="6" t="s">
        <v>67</v>
      </c>
      <c r="U27" s="6" t="s">
        <v>67</v>
      </c>
      <c r="W27" s="6" t="s">
        <v>67</v>
      </c>
      <c r="AC27" s="6" t="s">
        <v>67</v>
      </c>
      <c r="AJ27" s="6" t="s">
        <v>67</v>
      </c>
      <c r="AN27" s="6" t="s">
        <v>67</v>
      </c>
      <c r="AU27" s="6" t="s">
        <v>67</v>
      </c>
      <c r="AY27" s="6" t="s">
        <v>67</v>
      </c>
      <c r="BC27" s="6" t="s">
        <v>67</v>
      </c>
    </row>
    <row r="28" spans="2:60">
      <c r="B28" s="6">
        <v>17</v>
      </c>
      <c r="C28" s="7">
        <v>44307</v>
      </c>
      <c r="D28" s="6" t="s">
        <v>67</v>
      </c>
      <c r="F28" s="6">
        <v>74</v>
      </c>
      <c r="H28" s="6" t="s">
        <v>67</v>
      </c>
      <c r="Q28" s="6" t="s">
        <v>67</v>
      </c>
      <c r="S28" s="6" t="s">
        <v>67</v>
      </c>
      <c r="T28" s="6" t="s">
        <v>67</v>
      </c>
      <c r="W28" s="6" t="s">
        <v>67</v>
      </c>
      <c r="AC28" s="6" t="s">
        <v>67</v>
      </c>
      <c r="AJ28" s="6" t="s">
        <v>67</v>
      </c>
      <c r="AN28" s="6" t="s">
        <v>67</v>
      </c>
      <c r="AQ28" s="6" t="s">
        <v>67</v>
      </c>
      <c r="AX28" s="6" t="s">
        <v>67</v>
      </c>
      <c r="BF28" s="6" t="s">
        <v>67</v>
      </c>
    </row>
    <row r="29" spans="2:60">
      <c r="B29" s="6">
        <v>18</v>
      </c>
      <c r="C29" s="7">
        <v>45142</v>
      </c>
      <c r="D29" s="6" t="s">
        <v>67</v>
      </c>
      <c r="F29" s="6">
        <v>56</v>
      </c>
      <c r="G29" s="6" t="s">
        <v>67</v>
      </c>
      <c r="Q29" s="6" t="s">
        <v>67</v>
      </c>
      <c r="R29" s="6" t="s">
        <v>67</v>
      </c>
      <c r="T29" s="6" t="s">
        <v>67</v>
      </c>
      <c r="W29" s="6" t="s">
        <v>67</v>
      </c>
      <c r="AC29" s="6" t="s">
        <v>67</v>
      </c>
      <c r="AJ29" s="6" t="s">
        <v>67</v>
      </c>
      <c r="AN29" s="6" t="s">
        <v>67</v>
      </c>
      <c r="AQ29" s="6" t="s">
        <v>67</v>
      </c>
      <c r="AX29" s="6" t="s">
        <v>67</v>
      </c>
      <c r="BH29" s="6" t="s">
        <v>67</v>
      </c>
    </row>
    <row r="30" spans="2:60">
      <c r="B30" s="6">
        <v>19</v>
      </c>
      <c r="C30" s="3">
        <v>45018</v>
      </c>
      <c r="E30" s="6" t="s">
        <v>67</v>
      </c>
      <c r="F30" s="6">
        <v>46</v>
      </c>
      <c r="G30" s="6" t="s">
        <v>67</v>
      </c>
      <c r="Q30" s="6" t="s">
        <v>67</v>
      </c>
      <c r="S30" s="6" t="s">
        <v>67</v>
      </c>
      <c r="U30" s="6" t="s">
        <v>67</v>
      </c>
      <c r="W30" s="6" t="s">
        <v>67</v>
      </c>
      <c r="AC30" s="6" t="s">
        <v>67</v>
      </c>
      <c r="AJ30" s="6" t="s">
        <v>67</v>
      </c>
      <c r="AN30" s="6" t="s">
        <v>67</v>
      </c>
      <c r="AQ30" s="6" t="s">
        <v>67</v>
      </c>
      <c r="AX30" s="6" t="s">
        <v>67</v>
      </c>
      <c r="BH30" s="6" t="s">
        <v>67</v>
      </c>
    </row>
    <row r="33" spans="5:6">
      <c r="E33" s="6" t="s">
        <v>71</v>
      </c>
      <c r="F33" s="6">
        <f>AVERAGE(F12:F30)</f>
        <v>53.421052631578945</v>
      </c>
    </row>
  </sheetData>
  <mergeCells count="17">
    <mergeCell ref="AM7:AP10"/>
    <mergeCell ref="C6:BH6"/>
    <mergeCell ref="T7:V10"/>
    <mergeCell ref="G7:O9"/>
    <mergeCell ref="C7:C11"/>
    <mergeCell ref="W7:AB10"/>
    <mergeCell ref="AC7:AH10"/>
    <mergeCell ref="AI7:AL10"/>
    <mergeCell ref="F7:F11"/>
    <mergeCell ref="G10:G11"/>
    <mergeCell ref="D7:E10"/>
    <mergeCell ref="P7:Q10"/>
    <mergeCell ref="R7:S10"/>
    <mergeCell ref="AQ7:AW10"/>
    <mergeCell ref="AZ7:BH10"/>
    <mergeCell ref="H10:O10"/>
    <mergeCell ref="AX7:AY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6556D-4025-451D-B99B-2B011E0A6131}">
  <dimension ref="C3:AX19"/>
  <sheetViews>
    <sheetView topLeftCell="AR1" workbookViewId="0">
      <selection activeCell="BC9" sqref="BC9"/>
    </sheetView>
  </sheetViews>
  <sheetFormatPr defaultRowHeight="15"/>
  <cols>
    <col min="1" max="2" width="9.140625" style="6"/>
    <col min="3" max="3" width="12" style="6" bestFit="1" customWidth="1"/>
    <col min="4" max="5" width="6.140625" style="6" bestFit="1" customWidth="1"/>
    <col min="6" max="6" width="13.85546875" style="6" bestFit="1" customWidth="1"/>
    <col min="7" max="7" width="6.5703125" style="6" bestFit="1" customWidth="1"/>
    <col min="8" max="12" width="9.140625" style="6"/>
    <col min="13" max="13" width="13.85546875" style="6" bestFit="1" customWidth="1"/>
    <col min="14" max="15" width="9.140625" style="6"/>
    <col min="16" max="16" width="26.7109375" style="6" bestFit="1" customWidth="1"/>
    <col min="17" max="19" width="9.140625" style="6"/>
    <col min="20" max="20" width="19.140625" style="6" bestFit="1" customWidth="1"/>
    <col min="21" max="23" width="9.140625" style="6"/>
    <col min="24" max="24" width="21.5703125" style="6" bestFit="1" customWidth="1"/>
    <col min="25" max="27" width="9.140625" style="6"/>
    <col min="28" max="28" width="40.5703125" style="6" bestFit="1" customWidth="1"/>
    <col min="29" max="29" width="9.28515625" style="6" bestFit="1" customWidth="1"/>
    <col min="30" max="30" width="10.85546875" style="6" bestFit="1" customWidth="1"/>
    <col min="31" max="31" width="5.140625" style="6" customWidth="1"/>
    <col min="32" max="32" width="32.140625" style="6" customWidth="1"/>
    <col min="33" max="33" width="10.85546875" style="6" customWidth="1"/>
    <col min="34" max="34" width="8.28515625" style="6" customWidth="1"/>
    <col min="35" max="35" width="9.140625" style="6"/>
    <col min="36" max="36" width="35.42578125" style="6" customWidth="1"/>
    <col min="37" max="39" width="9.140625" style="6"/>
    <col min="40" max="40" width="25.7109375" style="6" bestFit="1" customWidth="1"/>
    <col min="41" max="43" width="9.140625" style="6"/>
    <col min="44" max="44" width="27.28515625" style="6" customWidth="1"/>
    <col min="45" max="47" width="9.140625" style="6"/>
    <col min="48" max="48" width="18.7109375" style="6" bestFit="1" customWidth="1"/>
    <col min="49" max="16384" width="9.140625" style="6"/>
  </cols>
  <sheetData>
    <row r="3" spans="3:50">
      <c r="C3" s="23" t="s">
        <v>72</v>
      </c>
      <c r="D3" s="23"/>
      <c r="E3" s="23"/>
      <c r="J3" s="23" t="s">
        <v>73</v>
      </c>
      <c r="K3" s="23"/>
      <c r="L3" s="23"/>
      <c r="M3" s="23"/>
      <c r="N3" s="23"/>
      <c r="P3" s="23" t="s">
        <v>74</v>
      </c>
      <c r="Q3" s="23"/>
      <c r="R3" s="23"/>
      <c r="T3" s="23" t="s">
        <v>75</v>
      </c>
      <c r="U3" s="23"/>
      <c r="V3" s="23"/>
      <c r="X3" s="23" t="s">
        <v>76</v>
      </c>
      <c r="Y3" s="23"/>
      <c r="Z3" s="23"/>
      <c r="AB3" s="23" t="s">
        <v>77</v>
      </c>
      <c r="AC3" s="23"/>
      <c r="AD3" s="23"/>
      <c r="AF3" s="23" t="s">
        <v>78</v>
      </c>
      <c r="AG3" s="23"/>
      <c r="AH3" s="23"/>
      <c r="AJ3" s="23" t="s">
        <v>79</v>
      </c>
      <c r="AK3" s="23"/>
      <c r="AL3" s="23"/>
      <c r="AN3" s="23" t="s">
        <v>80</v>
      </c>
      <c r="AO3" s="23"/>
      <c r="AP3" s="23"/>
      <c r="AR3" s="23" t="s">
        <v>81</v>
      </c>
      <c r="AS3" s="23"/>
      <c r="AT3" s="23"/>
      <c r="AV3" s="23" t="s">
        <v>82</v>
      </c>
      <c r="AW3" s="23"/>
      <c r="AX3" s="23"/>
    </row>
    <row r="4" spans="3:50">
      <c r="C4" s="23" t="s">
        <v>83</v>
      </c>
      <c r="D4" s="23" t="s">
        <v>84</v>
      </c>
      <c r="E4" s="23" t="s">
        <v>85</v>
      </c>
      <c r="G4" s="21"/>
      <c r="H4" s="21"/>
      <c r="J4" s="23" t="s">
        <v>86</v>
      </c>
      <c r="K4" s="23"/>
      <c r="L4" s="23"/>
      <c r="M4" s="23"/>
      <c r="N4" s="23"/>
      <c r="P4" s="8"/>
      <c r="Q4" s="8" t="s">
        <v>84</v>
      </c>
      <c r="R4" s="8" t="s">
        <v>85</v>
      </c>
      <c r="T4" s="8"/>
      <c r="U4" s="8" t="s">
        <v>84</v>
      </c>
      <c r="V4" s="8" t="s">
        <v>85</v>
      </c>
      <c r="X4" s="8"/>
      <c r="Y4" s="8" t="s">
        <v>84</v>
      </c>
      <c r="Z4" s="8" t="s">
        <v>85</v>
      </c>
      <c r="AB4" s="20"/>
      <c r="AC4" s="8" t="s">
        <v>84</v>
      </c>
      <c r="AD4" s="8" t="s">
        <v>85</v>
      </c>
      <c r="AF4" s="8"/>
      <c r="AG4" s="8" t="s">
        <v>84</v>
      </c>
      <c r="AH4" s="8" t="s">
        <v>85</v>
      </c>
      <c r="AJ4" s="20"/>
      <c r="AK4" s="8" t="s">
        <v>84</v>
      </c>
      <c r="AL4" s="8" t="s">
        <v>85</v>
      </c>
      <c r="AN4" s="8"/>
      <c r="AO4" s="8" t="s">
        <v>84</v>
      </c>
      <c r="AP4" s="8" t="s">
        <v>85</v>
      </c>
      <c r="AR4" s="20"/>
      <c r="AS4" s="8" t="s">
        <v>84</v>
      </c>
      <c r="AT4" s="8" t="s">
        <v>85</v>
      </c>
      <c r="AV4" s="8"/>
      <c r="AW4" s="8" t="s">
        <v>84</v>
      </c>
      <c r="AX4" s="8" t="s">
        <v>85</v>
      </c>
    </row>
    <row r="5" spans="3:50">
      <c r="C5" s="23"/>
      <c r="D5" s="23"/>
      <c r="E5" s="23"/>
      <c r="G5" s="21"/>
      <c r="H5" s="21"/>
      <c r="J5" s="8" t="s">
        <v>87</v>
      </c>
      <c r="K5" s="8" t="s">
        <v>88</v>
      </c>
      <c r="L5" s="8" t="s">
        <v>89</v>
      </c>
      <c r="M5" s="8" t="s">
        <v>90</v>
      </c>
      <c r="N5" s="8" t="s">
        <v>91</v>
      </c>
      <c r="P5" s="8" t="s">
        <v>19</v>
      </c>
      <c r="Q5" s="8">
        <v>5</v>
      </c>
      <c r="R5" s="15">
        <f>Q5/Q9</f>
        <v>0.26315789473684209</v>
      </c>
      <c r="T5" s="10" t="s">
        <v>28</v>
      </c>
      <c r="U5" s="10">
        <v>12</v>
      </c>
      <c r="V5" s="18">
        <f>U5/U7</f>
        <v>0.63157894736842102</v>
      </c>
      <c r="X5" s="8" t="s">
        <v>34</v>
      </c>
      <c r="Y5" s="8">
        <v>10</v>
      </c>
      <c r="Z5" s="15">
        <f>Y5/Y11</f>
        <v>0.52631578947368418</v>
      </c>
      <c r="AB5" s="8" t="s">
        <v>40</v>
      </c>
      <c r="AC5" s="8">
        <v>8</v>
      </c>
      <c r="AD5" s="15">
        <f>AC5/AC12</f>
        <v>0.42105263157894735</v>
      </c>
      <c r="AF5" s="8" t="s">
        <v>29</v>
      </c>
      <c r="AG5" s="8">
        <v>12</v>
      </c>
      <c r="AH5" s="15">
        <f>AG5/AG7</f>
        <v>0.63157894736842102</v>
      </c>
      <c r="AJ5" s="8" t="s">
        <v>65</v>
      </c>
      <c r="AK5" s="8">
        <v>1</v>
      </c>
      <c r="AL5" s="15">
        <f>AK5/AK9</f>
        <v>5.2631578947368418E-2</v>
      </c>
      <c r="AN5" s="10" t="s">
        <v>50</v>
      </c>
      <c r="AO5" s="10">
        <v>10</v>
      </c>
      <c r="AP5" s="18">
        <f>AO5/AO9</f>
        <v>0.52631578947368418</v>
      </c>
      <c r="AR5" s="8" t="s">
        <v>92</v>
      </c>
      <c r="AS5" s="8">
        <v>5</v>
      </c>
      <c r="AT5" s="15">
        <f>AS5/AS7</f>
        <v>0.26315789473684209</v>
      </c>
      <c r="AV5" s="10" t="s">
        <v>31</v>
      </c>
      <c r="AW5" s="10">
        <v>9</v>
      </c>
      <c r="AX5" s="18">
        <f>AW5/AW8</f>
        <v>0.47368421052631576</v>
      </c>
    </row>
    <row r="6" spans="3:50">
      <c r="C6" s="8" t="s">
        <v>17</v>
      </c>
      <c r="D6" s="8">
        <v>9</v>
      </c>
      <c r="E6" s="15">
        <f>D6/D8</f>
        <v>0.47368421052631576</v>
      </c>
      <c r="H6" s="19"/>
      <c r="J6" s="8">
        <v>3</v>
      </c>
      <c r="K6" s="8">
        <v>5</v>
      </c>
      <c r="L6" s="8">
        <v>5</v>
      </c>
      <c r="M6" s="8">
        <v>6</v>
      </c>
      <c r="N6" s="8">
        <f>SUM(J6,M6,K6,L6)</f>
        <v>19</v>
      </c>
      <c r="P6" s="8" t="s">
        <v>68</v>
      </c>
      <c r="Q6" s="8">
        <v>1</v>
      </c>
      <c r="R6" s="15">
        <f>Q6/Q9</f>
        <v>5.2631578947368418E-2</v>
      </c>
      <c r="T6" s="8" t="s">
        <v>27</v>
      </c>
      <c r="U6" s="8">
        <v>7</v>
      </c>
      <c r="V6" s="15">
        <f>U6/U7</f>
        <v>0.36842105263157893</v>
      </c>
      <c r="X6" s="8" t="s">
        <v>35</v>
      </c>
      <c r="Y6" s="8">
        <v>2</v>
      </c>
      <c r="Z6" s="15">
        <f>Y6/Y11</f>
        <v>0.10526315789473684</v>
      </c>
      <c r="AB6" s="8" t="s">
        <v>41</v>
      </c>
      <c r="AC6" s="8">
        <v>2</v>
      </c>
      <c r="AD6" s="15">
        <f>AC6/AC12</f>
        <v>0.10526315789473684</v>
      </c>
      <c r="AF6" s="8" t="s">
        <v>30</v>
      </c>
      <c r="AG6" s="8">
        <v>7</v>
      </c>
      <c r="AH6" s="15">
        <f>AG6/AG7</f>
        <v>0.36842105263157893</v>
      </c>
      <c r="AJ6" s="8" t="s">
        <v>61</v>
      </c>
      <c r="AK6" s="8">
        <v>2</v>
      </c>
      <c r="AL6" s="15">
        <f>AK6/AK9</f>
        <v>0.10526315789473684</v>
      </c>
      <c r="AN6" s="8" t="s">
        <v>54</v>
      </c>
      <c r="AO6" s="8">
        <v>6</v>
      </c>
      <c r="AP6" s="15">
        <f>AO6/AO9</f>
        <v>0.31578947368421051</v>
      </c>
      <c r="AR6" s="8" t="s">
        <v>57</v>
      </c>
      <c r="AS6" s="8">
        <v>14</v>
      </c>
      <c r="AT6" s="15">
        <f>AS6/AS7</f>
        <v>0.73684210526315785</v>
      </c>
      <c r="AV6" s="8" t="s">
        <v>32</v>
      </c>
      <c r="AW6" s="8">
        <v>9</v>
      </c>
      <c r="AX6" s="15">
        <f>AW6/AW8</f>
        <v>0.47368421052631576</v>
      </c>
    </row>
    <row r="7" spans="3:50">
      <c r="C7" s="8" t="s">
        <v>18</v>
      </c>
      <c r="D7" s="8">
        <v>10</v>
      </c>
      <c r="E7" s="15">
        <f>D7/D8</f>
        <v>0.52631578947368418</v>
      </c>
      <c r="H7" s="19"/>
      <c r="J7" s="15">
        <f>J6/N6</f>
        <v>0.15789473684210525</v>
      </c>
      <c r="K7" s="15">
        <f>K6/N6</f>
        <v>0.26315789473684209</v>
      </c>
      <c r="L7" s="15">
        <f>L6/N6</f>
        <v>0.26315789473684209</v>
      </c>
      <c r="M7" s="15">
        <f>M6/N6</f>
        <v>0.31578947368421051</v>
      </c>
      <c r="N7" s="15">
        <f>SUM(J7,M7,K7,L7)</f>
        <v>1</v>
      </c>
      <c r="P7" s="10" t="s">
        <v>93</v>
      </c>
      <c r="Q7" s="10">
        <v>1</v>
      </c>
      <c r="R7" s="18">
        <f>Q7/Q9</f>
        <v>5.2631578947368418E-2</v>
      </c>
      <c r="T7" s="8" t="s">
        <v>91</v>
      </c>
      <c r="U7" s="8">
        <f>SUM(U5:U6)</f>
        <v>19</v>
      </c>
      <c r="V7" s="15">
        <f>SUM(V5:V6)</f>
        <v>1</v>
      </c>
      <c r="X7" s="8" t="s">
        <v>36</v>
      </c>
      <c r="Y7" s="8">
        <v>0</v>
      </c>
      <c r="Z7" s="15">
        <f>Y7/Y11</f>
        <v>0</v>
      </c>
      <c r="AB7" s="8" t="s">
        <v>42</v>
      </c>
      <c r="AC7" s="8">
        <v>1</v>
      </c>
      <c r="AD7" s="15">
        <f>AC7/AC12</f>
        <v>5.2631578947368418E-2</v>
      </c>
      <c r="AF7" s="9" t="s">
        <v>91</v>
      </c>
      <c r="AG7" s="9">
        <f>SUM(AG5:AG6)</f>
        <v>19</v>
      </c>
      <c r="AH7" s="14">
        <f>SUM(AH5:AH6)</f>
        <v>1</v>
      </c>
      <c r="AJ7" s="8" t="s">
        <v>94</v>
      </c>
      <c r="AK7" s="8">
        <v>1</v>
      </c>
      <c r="AL7" s="15">
        <f>AK7/AK9</f>
        <v>5.2631578947368418E-2</v>
      </c>
      <c r="AN7" s="8" t="s">
        <v>95</v>
      </c>
      <c r="AO7" s="8">
        <v>2</v>
      </c>
      <c r="AP7" s="15">
        <f>AO7/AO9</f>
        <v>0.10526315789473684</v>
      </c>
      <c r="AR7" s="8" t="s">
        <v>91</v>
      </c>
      <c r="AS7" s="8">
        <f>SUM(AS5:AS6)</f>
        <v>19</v>
      </c>
      <c r="AT7" s="15">
        <f>SUM(AT5:AT6)</f>
        <v>1</v>
      </c>
      <c r="AV7" s="8" t="s">
        <v>33</v>
      </c>
      <c r="AW7" s="8">
        <v>1</v>
      </c>
      <c r="AX7" s="15">
        <f>AW7/AW8</f>
        <v>5.2631578947368418E-2</v>
      </c>
    </row>
    <row r="8" spans="3:50">
      <c r="C8" s="8" t="s">
        <v>96</v>
      </c>
      <c r="D8" s="8">
        <f>SUM(D6:D7)</f>
        <v>19</v>
      </c>
      <c r="E8" s="15">
        <f>SUM(E6:E7)</f>
        <v>1</v>
      </c>
      <c r="H8" s="19"/>
      <c r="P8" s="8" t="s">
        <v>97</v>
      </c>
      <c r="Q8" s="8">
        <v>12</v>
      </c>
      <c r="R8" s="15">
        <f>Q8/Q9</f>
        <v>0.63157894736842102</v>
      </c>
      <c r="X8" s="8" t="s">
        <v>37</v>
      </c>
      <c r="Y8" s="8">
        <v>0</v>
      </c>
      <c r="Z8" s="15">
        <f>Y8/Y11</f>
        <v>0</v>
      </c>
      <c r="AB8" s="9" t="s">
        <v>43</v>
      </c>
      <c r="AC8" s="9">
        <v>1</v>
      </c>
      <c r="AD8" s="14">
        <f>AC8/AC12</f>
        <v>5.2631578947368418E-2</v>
      </c>
      <c r="AJ8" s="8" t="s">
        <v>98</v>
      </c>
      <c r="AK8" s="8">
        <v>15</v>
      </c>
      <c r="AL8" s="15">
        <f>AK8/AK9</f>
        <v>0.78947368421052633</v>
      </c>
      <c r="AN8" s="8" t="s">
        <v>99</v>
      </c>
      <c r="AO8" s="8">
        <v>1</v>
      </c>
      <c r="AP8" s="15">
        <f>AO8/AO9</f>
        <v>5.2631578947368418E-2</v>
      </c>
      <c r="AV8" s="8" t="s">
        <v>91</v>
      </c>
      <c r="AW8" s="8">
        <f>SUM(AW5:AW7)</f>
        <v>19</v>
      </c>
      <c r="AX8" s="15">
        <f>SUM(AX5:AX7)</f>
        <v>1</v>
      </c>
    </row>
    <row r="9" spans="3:50">
      <c r="P9" s="8" t="s">
        <v>91</v>
      </c>
      <c r="Q9" s="8">
        <f>SUM(Q5:Q8)</f>
        <v>19</v>
      </c>
      <c r="R9" s="15">
        <f>SUM(R5:R8)</f>
        <v>1</v>
      </c>
      <c r="X9" s="8" t="s">
        <v>38</v>
      </c>
      <c r="Y9" s="8">
        <v>2</v>
      </c>
      <c r="Z9" s="15">
        <f>Y9/Y11</f>
        <v>0.10526315789473684</v>
      </c>
      <c r="AB9" s="8" t="s">
        <v>39</v>
      </c>
      <c r="AC9" s="8">
        <v>5</v>
      </c>
      <c r="AD9" s="15">
        <f>AC9/AC12</f>
        <v>0.26315789473684209</v>
      </c>
      <c r="AJ9" s="8" t="s">
        <v>91</v>
      </c>
      <c r="AK9" s="8">
        <f>SUM(AK5:AK8)</f>
        <v>19</v>
      </c>
      <c r="AL9" s="15">
        <f>SUM(AL5:AL8)</f>
        <v>1</v>
      </c>
      <c r="AN9" s="8" t="s">
        <v>91</v>
      </c>
      <c r="AO9" s="8">
        <f>SUM(AO5:AO8)</f>
        <v>19</v>
      </c>
      <c r="AP9" s="15">
        <f>SUM(AP5:AP8)</f>
        <v>1</v>
      </c>
    </row>
    <row r="10" spans="3:50">
      <c r="X10" s="8" t="s">
        <v>39</v>
      </c>
      <c r="Y10" s="8">
        <v>5</v>
      </c>
      <c r="Z10" s="15">
        <f>Y10/Y11</f>
        <v>0.26315789473684209</v>
      </c>
      <c r="AB10" s="8" t="s">
        <v>100</v>
      </c>
      <c r="AC10" s="8">
        <v>1</v>
      </c>
      <c r="AD10" s="15">
        <f>AC10/AC12</f>
        <v>5.2631578947368418E-2</v>
      </c>
    </row>
    <row r="11" spans="3:50">
      <c r="X11" s="8" t="s">
        <v>91</v>
      </c>
      <c r="Y11" s="8">
        <f>SUM(Y5:Y10)</f>
        <v>19</v>
      </c>
      <c r="Z11" s="15">
        <f>SUM(Z5:Z10)</f>
        <v>1</v>
      </c>
      <c r="AB11" s="20" t="s">
        <v>101</v>
      </c>
      <c r="AC11" s="8">
        <v>1</v>
      </c>
      <c r="AD11" s="15">
        <f>AC11/AC12</f>
        <v>5.2631578947368418E-2</v>
      </c>
    </row>
    <row r="12" spans="3:50">
      <c r="AB12" s="8" t="s">
        <v>91</v>
      </c>
      <c r="AC12" s="8">
        <f>SUM(AC5:AC11)</f>
        <v>19</v>
      </c>
      <c r="AD12" s="15">
        <f>SUM(AD5:AD11)</f>
        <v>0.99999999999999978</v>
      </c>
    </row>
    <row r="14" spans="3:50">
      <c r="C14" s="24" t="s">
        <v>102</v>
      </c>
      <c r="D14" s="25"/>
      <c r="E14" s="25"/>
      <c r="F14" s="25"/>
      <c r="G14" s="25"/>
      <c r="H14" s="26"/>
    </row>
    <row r="15" spans="3:50">
      <c r="C15" s="27" t="s">
        <v>83</v>
      </c>
      <c r="D15" s="24" t="s">
        <v>86</v>
      </c>
      <c r="E15" s="25"/>
      <c r="F15" s="26"/>
      <c r="G15" s="27" t="s">
        <v>96</v>
      </c>
      <c r="H15" s="27" t="s">
        <v>85</v>
      </c>
    </row>
    <row r="16" spans="3:50">
      <c r="C16" s="28"/>
      <c r="D16" s="8" t="s">
        <v>103</v>
      </c>
      <c r="E16" s="8" t="s">
        <v>104</v>
      </c>
      <c r="F16" s="8" t="s">
        <v>90</v>
      </c>
      <c r="G16" s="28"/>
      <c r="H16" s="28"/>
    </row>
    <row r="17" spans="3:8">
      <c r="C17" s="16" t="s">
        <v>17</v>
      </c>
      <c r="D17" s="16">
        <v>4</v>
      </c>
      <c r="E17" s="16">
        <v>1</v>
      </c>
      <c r="F17" s="16">
        <v>4</v>
      </c>
      <c r="G17" s="16">
        <f>SUM(D17:F17)</f>
        <v>9</v>
      </c>
      <c r="H17" s="17">
        <f>G17/G19</f>
        <v>0.47368421052631576</v>
      </c>
    </row>
    <row r="18" spans="3:8">
      <c r="C18" s="8" t="s">
        <v>18</v>
      </c>
      <c r="D18" s="8">
        <v>1</v>
      </c>
      <c r="E18" s="8">
        <v>7</v>
      </c>
      <c r="F18" s="8">
        <v>2</v>
      </c>
      <c r="G18" s="8">
        <f>SUM(D18:F18)</f>
        <v>10</v>
      </c>
      <c r="H18" s="15">
        <f>G18/G19</f>
        <v>0.52631578947368418</v>
      </c>
    </row>
    <row r="19" spans="3:8">
      <c r="C19" s="23" t="s">
        <v>96</v>
      </c>
      <c r="D19" s="23"/>
      <c r="E19" s="23"/>
      <c r="F19" s="23"/>
      <c r="G19" s="8">
        <v>19</v>
      </c>
      <c r="H19" s="15">
        <f>SUM(H17:H18)</f>
        <v>1</v>
      </c>
    </row>
  </sheetData>
  <mergeCells count="23">
    <mergeCell ref="C19:F19"/>
    <mergeCell ref="D4:D5"/>
    <mergeCell ref="E4:E5"/>
    <mergeCell ref="C3:E3"/>
    <mergeCell ref="J3:N3"/>
    <mergeCell ref="J4:N4"/>
    <mergeCell ref="C14:H14"/>
    <mergeCell ref="C15:C16"/>
    <mergeCell ref="D15:F15"/>
    <mergeCell ref="G15:G16"/>
    <mergeCell ref="H15:H16"/>
    <mergeCell ref="P3:R3"/>
    <mergeCell ref="C4:C5"/>
    <mergeCell ref="G4:G5"/>
    <mergeCell ref="H4:H5"/>
    <mergeCell ref="AV3:AX3"/>
    <mergeCell ref="AJ3:AL3"/>
    <mergeCell ref="AN3:AP3"/>
    <mergeCell ref="AR3:AT3"/>
    <mergeCell ref="T3:V3"/>
    <mergeCell ref="AB3:AD3"/>
    <mergeCell ref="AF3:AH3"/>
    <mergeCell ref="X3:Z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52445-3560-4C91-9C18-67E7B1275BE3}">
  <dimension ref="B2:F22"/>
  <sheetViews>
    <sheetView topLeftCell="A9" workbookViewId="0">
      <selection activeCell="E21" sqref="E21"/>
    </sheetView>
  </sheetViews>
  <sheetFormatPr defaultRowHeight="15"/>
  <cols>
    <col min="1" max="2" width="4.85546875" style="1" customWidth="1"/>
    <col min="3" max="3" width="11.5703125" style="1" bestFit="1" customWidth="1"/>
    <col min="4" max="4" width="12.5703125" style="1" bestFit="1" customWidth="1"/>
    <col min="5" max="5" width="21.85546875" style="1" bestFit="1" customWidth="1"/>
    <col min="6" max="6" width="33.42578125" style="1" bestFit="1" customWidth="1"/>
    <col min="7" max="16384" width="9.140625" style="1"/>
  </cols>
  <sheetData>
    <row r="2" spans="2:6">
      <c r="C2" s="2" t="s">
        <v>105</v>
      </c>
      <c r="D2" s="2" t="s">
        <v>106</v>
      </c>
      <c r="E2" s="2" t="s">
        <v>107</v>
      </c>
      <c r="F2" s="2" t="s">
        <v>108</v>
      </c>
    </row>
    <row r="3" spans="2:6">
      <c r="B3" s="1">
        <v>1</v>
      </c>
      <c r="C3" s="4">
        <v>45061</v>
      </c>
      <c r="D3" s="5">
        <v>23493785</v>
      </c>
      <c r="E3" s="5" t="s">
        <v>109</v>
      </c>
      <c r="F3" s="5" t="s">
        <v>110</v>
      </c>
    </row>
    <row r="4" spans="2:6">
      <c r="B4" s="1">
        <v>2</v>
      </c>
      <c r="C4" s="4">
        <v>45056</v>
      </c>
      <c r="D4" s="5">
        <v>9778005</v>
      </c>
      <c r="E4" s="5" t="s">
        <v>111</v>
      </c>
      <c r="F4" s="5" t="s">
        <v>112</v>
      </c>
    </row>
    <row r="5" spans="2:6">
      <c r="B5" s="1">
        <v>3</v>
      </c>
      <c r="C5" s="4">
        <v>45026</v>
      </c>
      <c r="D5" s="5">
        <v>1055272880</v>
      </c>
      <c r="E5" s="5" t="s">
        <v>113</v>
      </c>
      <c r="F5" s="5" t="s">
        <v>110</v>
      </c>
    </row>
    <row r="6" spans="2:6">
      <c r="B6" s="1">
        <v>4</v>
      </c>
      <c r="C6" s="4">
        <v>45054</v>
      </c>
      <c r="D6" s="5">
        <v>1022324320</v>
      </c>
      <c r="E6" s="5" t="s">
        <v>114</v>
      </c>
      <c r="F6" s="5" t="s">
        <v>115</v>
      </c>
    </row>
    <row r="7" spans="2:6">
      <c r="B7" s="1">
        <v>5</v>
      </c>
      <c r="C7" s="4">
        <v>45041</v>
      </c>
      <c r="D7" s="5">
        <v>26423907</v>
      </c>
      <c r="E7" s="5" t="s">
        <v>116</v>
      </c>
      <c r="F7" s="5" t="s">
        <v>110</v>
      </c>
    </row>
    <row r="8" spans="2:6">
      <c r="B8" s="1">
        <v>6</v>
      </c>
      <c r="C8" s="4">
        <v>45026</v>
      </c>
      <c r="D8" s="5">
        <v>17103454</v>
      </c>
      <c r="E8" s="5" t="s">
        <v>117</v>
      </c>
      <c r="F8" s="5" t="s">
        <v>112</v>
      </c>
    </row>
    <row r="9" spans="2:6">
      <c r="B9" s="1">
        <v>7</v>
      </c>
      <c r="C9" s="4">
        <v>45054</v>
      </c>
      <c r="D9" s="5">
        <v>39793730</v>
      </c>
      <c r="E9" s="5" t="s">
        <v>118</v>
      </c>
      <c r="F9" s="5" t="s">
        <v>119</v>
      </c>
    </row>
    <row r="10" spans="2:6">
      <c r="B10" s="1">
        <v>8</v>
      </c>
      <c r="C10" s="4">
        <v>45013</v>
      </c>
      <c r="D10" s="5">
        <v>39673400</v>
      </c>
      <c r="E10" s="5" t="s">
        <v>120</v>
      </c>
      <c r="F10" s="5" t="s">
        <v>112</v>
      </c>
    </row>
    <row r="11" spans="2:6">
      <c r="B11" s="1">
        <v>9</v>
      </c>
      <c r="C11" s="4">
        <v>44888</v>
      </c>
      <c r="D11" s="5">
        <v>1015416216</v>
      </c>
      <c r="E11" s="5" t="s">
        <v>121</v>
      </c>
      <c r="F11" s="5" t="s">
        <v>110</v>
      </c>
    </row>
    <row r="12" spans="2:6">
      <c r="B12" s="1">
        <v>10</v>
      </c>
      <c r="C12" s="4">
        <v>44888</v>
      </c>
      <c r="D12" s="5">
        <v>19381076</v>
      </c>
      <c r="E12" s="5" t="s">
        <v>122</v>
      </c>
      <c r="F12" s="5" t="s">
        <v>112</v>
      </c>
    </row>
    <row r="13" spans="2:6">
      <c r="B13" s="11">
        <v>11</v>
      </c>
      <c r="C13" s="3">
        <v>44865</v>
      </c>
      <c r="D13" s="1">
        <v>52054020</v>
      </c>
      <c r="E13" s="1" t="s">
        <v>123</v>
      </c>
      <c r="F13" s="1" t="s">
        <v>112</v>
      </c>
    </row>
    <row r="14" spans="2:6">
      <c r="B14" s="1">
        <v>12</v>
      </c>
      <c r="C14" s="4">
        <v>44886</v>
      </c>
      <c r="D14" s="5">
        <v>79955267</v>
      </c>
      <c r="E14" s="5" t="s">
        <v>124</v>
      </c>
      <c r="F14" s="5" t="s">
        <v>115</v>
      </c>
    </row>
    <row r="15" spans="2:6">
      <c r="B15" s="1">
        <v>13</v>
      </c>
      <c r="C15" s="4">
        <v>44837</v>
      </c>
      <c r="D15" s="5">
        <v>21112466</v>
      </c>
      <c r="E15" s="5" t="s">
        <v>125</v>
      </c>
      <c r="F15" s="5" t="s">
        <v>112</v>
      </c>
    </row>
    <row r="16" spans="2:6">
      <c r="B16" s="1">
        <v>14</v>
      </c>
      <c r="C16" s="4">
        <v>45244</v>
      </c>
      <c r="D16" s="5">
        <v>51787473</v>
      </c>
      <c r="E16" s="5" t="s">
        <v>126</v>
      </c>
      <c r="F16" s="5" t="s">
        <v>112</v>
      </c>
    </row>
    <row r="17" spans="2:6">
      <c r="B17" s="1">
        <v>15</v>
      </c>
      <c r="C17" s="4">
        <v>45201</v>
      </c>
      <c r="D17" s="5">
        <v>35334484</v>
      </c>
      <c r="E17" s="5" t="s">
        <v>127</v>
      </c>
      <c r="F17" s="5" t="s">
        <v>110</v>
      </c>
    </row>
    <row r="18" spans="2:6">
      <c r="B18" s="12">
        <v>16</v>
      </c>
      <c r="C18" s="13">
        <v>43214</v>
      </c>
      <c r="D18" s="12">
        <v>51787836</v>
      </c>
    </row>
    <row r="19" spans="2:6">
      <c r="B19" s="11">
        <v>17</v>
      </c>
      <c r="C19" s="4">
        <v>44672</v>
      </c>
      <c r="D19" s="5">
        <v>17144234</v>
      </c>
      <c r="E19" s="5" t="s">
        <v>128</v>
      </c>
      <c r="F19" s="5" t="s">
        <v>112</v>
      </c>
    </row>
    <row r="20" spans="2:6">
      <c r="B20" s="1">
        <v>18</v>
      </c>
      <c r="C20" s="4">
        <v>44307</v>
      </c>
      <c r="D20" s="5">
        <v>17133197</v>
      </c>
      <c r="E20" s="5" t="s">
        <v>129</v>
      </c>
      <c r="F20" s="5" t="s">
        <v>110</v>
      </c>
    </row>
    <row r="21" spans="2:6">
      <c r="B21" s="1">
        <v>19</v>
      </c>
      <c r="C21" s="4">
        <v>45142</v>
      </c>
      <c r="D21" s="5">
        <v>4278023</v>
      </c>
      <c r="E21" s="5" t="s">
        <v>130</v>
      </c>
      <c r="F21" s="5" t="s">
        <v>131</v>
      </c>
    </row>
    <row r="22" spans="2:6">
      <c r="B22" s="1">
        <v>20</v>
      </c>
      <c r="C22" s="4">
        <v>45018</v>
      </c>
      <c r="D22" s="5">
        <v>28438663</v>
      </c>
      <c r="E22" s="5" t="s">
        <v>132</v>
      </c>
      <c r="F22" s="5" t="s">
        <v>110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7286AB2A90C7409CA6C9A87F5AB61F" ma:contentTypeVersion="15" ma:contentTypeDescription="Crear nuevo documento." ma:contentTypeScope="" ma:versionID="a75e863c2fd69d9e3e5c6564587d4445">
  <xsd:schema xmlns:xsd="http://www.w3.org/2001/XMLSchema" xmlns:xs="http://www.w3.org/2001/XMLSchema" xmlns:p="http://schemas.microsoft.com/office/2006/metadata/properties" xmlns:ns2="e97c7d5c-3433-40c9-a65f-4ae7ba5ceb7f" xmlns:ns3="63052927-b7c1-4c4c-b47c-8daec9592917" targetNamespace="http://schemas.microsoft.com/office/2006/metadata/properties" ma:root="true" ma:fieldsID="ed82a640261d259419cdfe27208c8ff7" ns2:_="" ns3:_="">
    <xsd:import namespace="e97c7d5c-3433-40c9-a65f-4ae7ba5ceb7f"/>
    <xsd:import namespace="63052927-b7c1-4c4c-b47c-8daec95929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c7d5c-3433-40c9-a65f-4ae7ba5ceb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1409a9a-6146-49a3-b0cc-bee140049b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52927-b7c1-4c4c-b47c-8daec959291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e17dbfd-6557-4376-9f6c-c00552e150f7}" ma:internalName="TaxCatchAll" ma:showField="CatchAllData" ma:web="63052927-b7c1-4c4c-b47c-8daec95929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8D5D65-0C8D-4324-90B3-A4E494768F95}"/>
</file>

<file path=customXml/itemProps2.xml><?xml version="1.0" encoding="utf-8"?>
<ds:datastoreItem xmlns:ds="http://schemas.openxmlformats.org/officeDocument/2006/customXml" ds:itemID="{5D3A280A-0A3E-4C84-A062-6E7AFAF480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2024-02-12T16:05:53Z</dcterms:created>
  <dcterms:modified xsi:type="dcterms:W3CDTF">2024-07-30T19:15:31Z</dcterms:modified>
  <cp:category/>
  <cp:contentStatus/>
</cp:coreProperties>
</file>