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/>
  <mc:AlternateContent xmlns:mc="http://schemas.openxmlformats.org/markup-compatibility/2006">
    <mc:Choice Requires="x15">
      <x15ac:absPath xmlns:x15ac="http://schemas.microsoft.com/office/spreadsheetml/2010/11/ac" url="https://d.docs.live.net/d6ba98c077348165/Escritorio/TESIS/TESIS UNICOC/"/>
    </mc:Choice>
  </mc:AlternateContent>
  <xr:revisionPtr revIDLastSave="0" documentId="8_{8C7F6404-1A05-478D-BFC5-CA8A4FD01403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Resultados" sheetId="7" r:id="rId1"/>
    <sheet name="Tabulación" sheetId="15" r:id="rId2"/>
    <sheet name="Hoja2" sheetId="9" r:id="rId3"/>
    <sheet name="Hoja9" sheetId="14" r:id="rId4"/>
    <sheet name="Hoja1" sheetId="8" r:id="rId5"/>
    <sheet name="objetivos" sheetId="3" r:id="rId6"/>
    <sheet name="Hoja3" sheetId="5" r:id="rId7"/>
    <sheet name="Hoja4" sheetId="6" r:id="rId8"/>
    <sheet name="base" sheetId="2" r:id="rId9"/>
    <sheet name="Respuestas de formulario 1" sheetId="1" r:id="rId10"/>
    <sheet name="Hoja5" sheetId="10" r:id="rId11"/>
    <sheet name="Hoja8" sheetId="13" r:id="rId12"/>
    <sheet name="Hoja6" sheetId="11" r:id="rId13"/>
    <sheet name="Hoja7" sheetId="12" r:id="rId14"/>
  </sheets>
  <externalReferences>
    <externalReference r:id="rId15"/>
  </externalReferences>
  <definedNames>
    <definedName name="_xlnm._FilterDatabase" localSheetId="8" hidden="1">base!$A$1:$AQ$81</definedName>
    <definedName name="_xlnm._FilterDatabase" localSheetId="9" hidden="1">'Respuestas de formulario 1'!$A$1:$AP$81</definedName>
  </definedNames>
  <calcPr calcId="191028"/>
  <pivotCaches>
    <pivotCache cacheId="2956" r:id="rId1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40" i="6" l="1"/>
  <c r="X140" i="6"/>
  <c r="T140" i="6"/>
  <c r="Z139" i="6"/>
  <c r="X139" i="6"/>
  <c r="T139" i="6"/>
  <c r="Z138" i="6"/>
  <c r="X138" i="6"/>
  <c r="T138" i="6"/>
  <c r="Z137" i="6"/>
  <c r="X137" i="6"/>
  <c r="V137" i="6"/>
  <c r="V137" i="6" a="1"/>
  <c r="U137" i="6"/>
  <c r="U137" i="6" a="1"/>
  <c r="T137" i="6"/>
  <c r="R137" i="6"/>
  <c r="Q137" i="6"/>
  <c r="Z136" i="6"/>
  <c r="X136" i="6"/>
  <c r="T136" i="6"/>
  <c r="Z135" i="6"/>
  <c r="X135" i="6"/>
  <c r="T135" i="6"/>
  <c r="Z134" i="6"/>
  <c r="X134" i="6"/>
  <c r="T134" i="6"/>
  <c r="Z133" i="6"/>
  <c r="X133" i="6"/>
  <c r="V133" i="6"/>
  <c r="V133" i="6" a="1"/>
  <c r="U133" i="6"/>
  <c r="U133" i="6" a="1"/>
  <c r="T133" i="6"/>
  <c r="R133" i="6"/>
  <c r="Q133" i="6"/>
  <c r="Z132" i="6"/>
  <c r="X132" i="6"/>
  <c r="T132" i="6"/>
  <c r="Z131" i="6"/>
  <c r="X131" i="6"/>
  <c r="T131" i="6"/>
  <c r="Z130" i="6"/>
  <c r="X130" i="6"/>
  <c r="T130" i="6"/>
  <c r="Z129" i="6"/>
  <c r="X129" i="6"/>
  <c r="V129" i="6"/>
  <c r="V129" i="6" a="1"/>
  <c r="U129" i="6"/>
  <c r="U129" i="6" a="1"/>
  <c r="T129" i="6"/>
  <c r="R129" i="6"/>
  <c r="Q129" i="6"/>
  <c r="Z128" i="6"/>
  <c r="X128" i="6"/>
  <c r="T128" i="6"/>
  <c r="Z127" i="6"/>
  <c r="X127" i="6"/>
  <c r="T127" i="6"/>
  <c r="Z126" i="6"/>
  <c r="X126" i="6"/>
  <c r="T126" i="6"/>
  <c r="Z125" i="6"/>
  <c r="X125" i="6"/>
  <c r="V125" i="6"/>
  <c r="V125" i="6" a="1"/>
  <c r="U125" i="6"/>
  <c r="U125" i="6" a="1"/>
  <c r="T125" i="6"/>
  <c r="R125" i="6"/>
  <c r="Q125" i="6"/>
  <c r="Z124" i="6"/>
  <c r="X124" i="6"/>
  <c r="T124" i="6"/>
  <c r="Z123" i="6"/>
  <c r="X123" i="6"/>
  <c r="T123" i="6"/>
  <c r="Z122" i="6"/>
  <c r="X122" i="6"/>
  <c r="T122" i="6"/>
  <c r="Z121" i="6"/>
  <c r="X121" i="6"/>
  <c r="V121" i="6"/>
  <c r="V121" i="6" a="1"/>
  <c r="U121" i="6"/>
  <c r="U121" i="6" a="1"/>
  <c r="T121" i="6"/>
  <c r="R121" i="6"/>
  <c r="Q121" i="6"/>
  <c r="Z120" i="6"/>
  <c r="X120" i="6"/>
  <c r="T120" i="6"/>
  <c r="Z119" i="6"/>
  <c r="X119" i="6"/>
  <c r="T119" i="6"/>
  <c r="Z118" i="6"/>
  <c r="X118" i="6"/>
  <c r="T118" i="6"/>
  <c r="Z117" i="6"/>
  <c r="X117" i="6"/>
  <c r="V117" i="6"/>
  <c r="V117" i="6" a="1"/>
  <c r="U117" i="6"/>
  <c r="U117" i="6" a="1"/>
  <c r="T117" i="6"/>
  <c r="R117" i="6"/>
  <c r="Q117" i="6"/>
  <c r="Z116" i="6"/>
  <c r="X116" i="6"/>
  <c r="T116" i="6"/>
  <c r="Z115" i="6"/>
  <c r="X115" i="6"/>
  <c r="T115" i="6"/>
  <c r="Z114" i="6"/>
  <c r="X114" i="6"/>
  <c r="T114" i="6"/>
  <c r="Z113" i="6"/>
  <c r="X113" i="6"/>
  <c r="V113" i="6"/>
  <c r="V113" i="6" a="1"/>
  <c r="U113" i="6"/>
  <c r="U113" i="6" a="1"/>
  <c r="T113" i="6"/>
  <c r="R113" i="6"/>
  <c r="Q113" i="6"/>
  <c r="Z112" i="6"/>
  <c r="X112" i="6"/>
  <c r="T112" i="6"/>
  <c r="Z111" i="6"/>
  <c r="X111" i="6"/>
  <c r="T111" i="6"/>
  <c r="Z110" i="6"/>
  <c r="X110" i="6"/>
  <c r="T110" i="6"/>
  <c r="Z109" i="6"/>
  <c r="X109" i="6"/>
  <c r="V109" i="6"/>
  <c r="V109" i="6" a="1"/>
  <c r="U109" i="6"/>
  <c r="U109" i="6" a="1"/>
  <c r="T109" i="6"/>
  <c r="R109" i="6"/>
  <c r="Q109" i="6"/>
  <c r="Z108" i="6"/>
  <c r="X108" i="6"/>
  <c r="T108" i="6"/>
  <c r="Z107" i="6"/>
  <c r="X107" i="6"/>
  <c r="T107" i="6"/>
  <c r="Z106" i="6"/>
  <c r="X106" i="6"/>
  <c r="V106" i="6"/>
  <c r="V106" i="6" a="1"/>
  <c r="U106" i="6"/>
  <c r="U106" i="6" a="1"/>
  <c r="T106" i="6"/>
  <c r="R106" i="6"/>
  <c r="Q106" i="6"/>
  <c r="Z105" i="6"/>
  <c r="X105" i="6"/>
  <c r="T105" i="6"/>
  <c r="Z104" i="6"/>
  <c r="X104" i="6"/>
  <c r="T104" i="6"/>
  <c r="Z103" i="6"/>
  <c r="X103" i="6"/>
  <c r="V103" i="6"/>
  <c r="V103" i="6" a="1"/>
  <c r="U103" i="6"/>
  <c r="U103" i="6" a="1"/>
  <c r="T103" i="6"/>
  <c r="R103" i="6"/>
  <c r="Q103" i="6"/>
  <c r="Z102" i="6"/>
  <c r="X102" i="6"/>
  <c r="T102" i="6"/>
  <c r="Z101" i="6"/>
  <c r="X101" i="6"/>
  <c r="T101" i="6"/>
  <c r="Z100" i="6"/>
  <c r="X100" i="6"/>
  <c r="T100" i="6"/>
  <c r="Z99" i="6"/>
  <c r="X99" i="6"/>
  <c r="V99" i="6"/>
  <c r="V99" i="6" a="1"/>
  <c r="U99" i="6"/>
  <c r="U99" i="6" a="1"/>
  <c r="T99" i="6"/>
  <c r="R99" i="6"/>
  <c r="Q99" i="6"/>
  <c r="Z98" i="6"/>
  <c r="X98" i="6"/>
  <c r="T98" i="6"/>
  <c r="Z97" i="6"/>
  <c r="X97" i="6"/>
  <c r="T97" i="6"/>
  <c r="Z96" i="6"/>
  <c r="X96" i="6"/>
  <c r="T96" i="6"/>
  <c r="Z95" i="6"/>
  <c r="X95" i="6"/>
  <c r="V95" i="6"/>
  <c r="V95" i="6" a="1"/>
  <c r="U95" i="6"/>
  <c r="U95" i="6" a="1"/>
  <c r="T95" i="6"/>
  <c r="R95" i="6"/>
  <c r="Q95" i="6"/>
  <c r="Z94" i="6"/>
  <c r="X94" i="6"/>
  <c r="T94" i="6"/>
  <c r="Z93" i="6"/>
  <c r="X93" i="6"/>
  <c r="T93" i="6"/>
  <c r="Z92" i="6"/>
  <c r="X92" i="6"/>
  <c r="T92" i="6"/>
  <c r="Z91" i="6"/>
  <c r="X91" i="6"/>
  <c r="V91" i="6"/>
  <c r="V91" i="6" a="1"/>
  <c r="U91" i="6"/>
  <c r="U91" i="6" a="1"/>
  <c r="T91" i="6"/>
  <c r="R91" i="6"/>
  <c r="Q91" i="6"/>
  <c r="Z90" i="6"/>
  <c r="X90" i="6"/>
  <c r="T90" i="6"/>
  <c r="Z89" i="6"/>
  <c r="X89" i="6"/>
  <c r="T89" i="6"/>
  <c r="Z88" i="6"/>
  <c r="X88" i="6"/>
  <c r="T88" i="6"/>
  <c r="Z87" i="6"/>
  <c r="X87" i="6"/>
  <c r="V87" i="6"/>
  <c r="V87" i="6" a="1"/>
  <c r="U87" i="6"/>
  <c r="U87" i="6" a="1"/>
  <c r="T87" i="6"/>
  <c r="R87" i="6"/>
  <c r="Q87" i="6"/>
  <c r="Z86" i="6"/>
  <c r="X86" i="6"/>
  <c r="T86" i="6"/>
  <c r="Z85" i="6"/>
  <c r="X85" i="6"/>
  <c r="T85" i="6"/>
  <c r="Z84" i="6"/>
  <c r="X84" i="6"/>
  <c r="T84" i="6"/>
  <c r="Z83" i="6"/>
  <c r="X83" i="6"/>
  <c r="V83" i="6"/>
  <c r="V83" i="6" a="1"/>
  <c r="U83" i="6"/>
  <c r="U83" i="6" a="1"/>
  <c r="T83" i="6"/>
  <c r="R83" i="6"/>
  <c r="Q83" i="6"/>
  <c r="Z82" i="6"/>
  <c r="X82" i="6"/>
  <c r="T82" i="6"/>
  <c r="Z81" i="6"/>
  <c r="X81" i="6"/>
  <c r="T81" i="6"/>
  <c r="Z80" i="6"/>
  <c r="X80" i="6"/>
  <c r="V80" i="6"/>
  <c r="V80" i="6" a="1"/>
  <c r="U80" i="6"/>
  <c r="U80" i="6" a="1"/>
  <c r="T80" i="6"/>
  <c r="R80" i="6"/>
  <c r="Q80" i="6"/>
  <c r="Z79" i="6"/>
  <c r="X79" i="6"/>
  <c r="T79" i="6"/>
  <c r="Z78" i="6"/>
  <c r="X78" i="6"/>
  <c r="T78" i="6"/>
  <c r="Z77" i="6"/>
  <c r="X77" i="6"/>
  <c r="T77" i="6"/>
  <c r="Z76" i="6"/>
  <c r="X76" i="6"/>
  <c r="V76" i="6"/>
  <c r="V76" i="6" a="1"/>
  <c r="U76" i="6"/>
  <c r="U76" i="6" a="1"/>
  <c r="T76" i="6"/>
  <c r="R76" i="6"/>
  <c r="Q76" i="6"/>
  <c r="Z75" i="6"/>
  <c r="X75" i="6"/>
  <c r="T75" i="6"/>
  <c r="Z74" i="6"/>
  <c r="X74" i="6"/>
  <c r="T74" i="6"/>
  <c r="Z73" i="6"/>
  <c r="X73" i="6"/>
  <c r="T73" i="6"/>
  <c r="Z72" i="6"/>
  <c r="X72" i="6"/>
  <c r="V72" i="6"/>
  <c r="V72" i="6" a="1"/>
  <c r="U72" i="6"/>
  <c r="U72" i="6" a="1"/>
  <c r="T72" i="6"/>
  <c r="R72" i="6"/>
  <c r="Q72" i="6"/>
  <c r="Z71" i="6"/>
  <c r="X71" i="6"/>
  <c r="T71" i="6"/>
  <c r="Z70" i="6"/>
  <c r="X70" i="6"/>
  <c r="T70" i="6"/>
  <c r="Z69" i="6"/>
  <c r="X69" i="6"/>
  <c r="T69" i="6"/>
  <c r="Z68" i="6"/>
  <c r="X68" i="6"/>
  <c r="V68" i="6"/>
  <c r="V68" i="6" a="1"/>
  <c r="U68" i="6"/>
  <c r="U68" i="6" a="1"/>
  <c r="T68" i="6"/>
  <c r="R68" i="6"/>
  <c r="Q68" i="6"/>
  <c r="Z67" i="6"/>
  <c r="X67" i="6"/>
  <c r="T67" i="6"/>
  <c r="Z66" i="6"/>
  <c r="X66" i="6"/>
  <c r="T66" i="6"/>
  <c r="Z65" i="6"/>
  <c r="X65" i="6"/>
  <c r="T65" i="6"/>
  <c r="Z64" i="6"/>
  <c r="X64" i="6"/>
  <c r="V64" i="6"/>
  <c r="V64" i="6" a="1"/>
  <c r="U64" i="6"/>
  <c r="U64" i="6" a="1"/>
  <c r="T64" i="6"/>
  <c r="R64" i="6"/>
  <c r="Q64" i="6"/>
  <c r="Z63" i="6"/>
  <c r="X63" i="6"/>
  <c r="T63" i="6"/>
  <c r="Z62" i="6"/>
  <c r="X62" i="6"/>
  <c r="T62" i="6"/>
  <c r="Z61" i="6"/>
  <c r="X61" i="6"/>
  <c r="T61" i="6"/>
  <c r="Z60" i="6"/>
  <c r="X60" i="6"/>
  <c r="T60" i="6"/>
  <c r="Z59" i="6"/>
  <c r="X59" i="6"/>
  <c r="T59" i="6"/>
  <c r="Z58" i="6"/>
  <c r="X58" i="6"/>
  <c r="V58" i="6"/>
  <c r="V58" i="6" a="1"/>
  <c r="U58" i="6"/>
  <c r="U58" i="6" a="1"/>
  <c r="T58" i="6"/>
  <c r="Z57" i="6"/>
  <c r="X57" i="6"/>
  <c r="T57" i="6"/>
  <c r="Z56" i="6"/>
  <c r="X56" i="6"/>
  <c r="T56" i="6"/>
  <c r="Z55" i="6"/>
  <c r="X55" i="6"/>
  <c r="T55" i="6"/>
  <c r="Z54" i="6"/>
  <c r="X54" i="6"/>
  <c r="V54" i="6"/>
  <c r="V54" i="6" a="1"/>
  <c r="U54" i="6"/>
  <c r="U54" i="6" a="1"/>
  <c r="T54" i="6"/>
  <c r="Z53" i="6"/>
  <c r="X53" i="6"/>
  <c r="T53" i="6"/>
  <c r="Z52" i="6"/>
  <c r="X52" i="6"/>
  <c r="T52" i="6"/>
  <c r="Z51" i="6"/>
  <c r="X51" i="6"/>
  <c r="T51" i="6"/>
  <c r="Z50" i="6"/>
  <c r="X50" i="6"/>
  <c r="T50" i="6"/>
  <c r="Z49" i="6"/>
  <c r="X49" i="6"/>
  <c r="T49" i="6"/>
  <c r="Z48" i="6"/>
  <c r="X48" i="6"/>
  <c r="V48" i="6"/>
  <c r="V48" i="6" a="1"/>
  <c r="U48" i="6"/>
  <c r="U48" i="6" a="1"/>
  <c r="T48" i="6"/>
  <c r="Z47" i="6"/>
  <c r="X47" i="6"/>
  <c r="T47" i="6"/>
  <c r="Z46" i="6"/>
  <c r="X46" i="6"/>
  <c r="V46" i="6"/>
  <c r="V46" i="6" a="1"/>
  <c r="U46" i="6"/>
  <c r="U46" i="6" a="1"/>
  <c r="T46" i="6"/>
  <c r="Z45" i="6"/>
  <c r="X45" i="6"/>
  <c r="T45" i="6"/>
  <c r="Z44" i="6"/>
  <c r="X44" i="6"/>
  <c r="V44" i="6"/>
  <c r="V44" i="6" a="1"/>
  <c r="U44" i="6"/>
  <c r="U44" i="6" a="1"/>
  <c r="T44" i="6"/>
  <c r="Z43" i="6"/>
  <c r="X43" i="6"/>
  <c r="T43" i="6"/>
  <c r="Z42" i="6"/>
  <c r="X42" i="6"/>
  <c r="V42" i="6"/>
  <c r="V42" i="6" a="1"/>
  <c r="U42" i="6"/>
  <c r="U42" i="6" a="1"/>
  <c r="T42" i="6"/>
  <c r="Z41" i="6"/>
  <c r="X41" i="6"/>
  <c r="Z40" i="6"/>
  <c r="X40" i="6"/>
  <c r="T40" i="6"/>
  <c r="Z39" i="6"/>
  <c r="X39" i="6"/>
  <c r="T39" i="6"/>
  <c r="Z38" i="6"/>
  <c r="X38" i="6"/>
  <c r="V38" i="6"/>
  <c r="V38" i="6" a="1"/>
  <c r="U38" i="6"/>
  <c r="U38" i="6" a="1"/>
  <c r="T38" i="6"/>
  <c r="Z37" i="6"/>
  <c r="X37" i="6"/>
  <c r="T37" i="6"/>
  <c r="Z36" i="6"/>
  <c r="X36" i="6"/>
  <c r="T36" i="6"/>
  <c r="Z35" i="6"/>
  <c r="X35" i="6"/>
  <c r="T35" i="6"/>
  <c r="Z34" i="6"/>
  <c r="X34" i="6"/>
  <c r="T34" i="6"/>
  <c r="Z33" i="6"/>
  <c r="X33" i="6"/>
  <c r="T33" i="6"/>
  <c r="Z32" i="6"/>
  <c r="X32" i="6"/>
  <c r="T32" i="6"/>
  <c r="Z31" i="6"/>
  <c r="X31" i="6"/>
  <c r="T31" i="6"/>
  <c r="Z30" i="6"/>
  <c r="X30" i="6"/>
  <c r="T30" i="6"/>
  <c r="Z29" i="6"/>
  <c r="X29" i="6"/>
  <c r="T29" i="6"/>
  <c r="Z28" i="6"/>
  <c r="X28" i="6"/>
  <c r="T28" i="6"/>
  <c r="Z27" i="6"/>
  <c r="X27" i="6"/>
  <c r="T27" i="6"/>
  <c r="Z26" i="6"/>
  <c r="X26" i="6"/>
  <c r="T26" i="6"/>
  <c r="Z25" i="6"/>
  <c r="X25" i="6"/>
  <c r="T25" i="6"/>
  <c r="Z24" i="6"/>
  <c r="X24" i="6"/>
  <c r="T24" i="6"/>
  <c r="Z23" i="6"/>
  <c r="X23" i="6"/>
  <c r="V23" i="6"/>
  <c r="V23" i="6" a="1"/>
  <c r="U23" i="6"/>
  <c r="U23" i="6" a="1"/>
  <c r="T23" i="6"/>
  <c r="Z22" i="6"/>
  <c r="X22" i="6"/>
  <c r="T22" i="6"/>
  <c r="Z21" i="6"/>
  <c r="X21" i="6"/>
  <c r="T21" i="6"/>
  <c r="Z20" i="6"/>
  <c r="X20" i="6"/>
  <c r="T20" i="6"/>
  <c r="Z19" i="6"/>
  <c r="X19" i="6"/>
  <c r="T19" i="6"/>
  <c r="Z18" i="6"/>
  <c r="X18" i="6"/>
  <c r="V18" i="6"/>
  <c r="V18" i="6" a="1"/>
  <c r="U18" i="6"/>
  <c r="U18" i="6" a="1"/>
  <c r="T18" i="6"/>
  <c r="Z17" i="6"/>
  <c r="X17" i="6"/>
  <c r="T17" i="6"/>
  <c r="Z16" i="6"/>
  <c r="X16" i="6"/>
  <c r="T16" i="6"/>
  <c r="Z15" i="6"/>
  <c r="X15" i="6"/>
  <c r="T15" i="6"/>
  <c r="Z14" i="6"/>
  <c r="X14" i="6"/>
  <c r="T14" i="6"/>
  <c r="Z13" i="6"/>
  <c r="X13" i="6"/>
  <c r="V13" i="6"/>
  <c r="V13" i="6" a="1"/>
  <c r="U13" i="6"/>
  <c r="U13" i="6" a="1"/>
  <c r="T13" i="6"/>
  <c r="Z12" i="6"/>
  <c r="X12" i="6"/>
  <c r="T12" i="6"/>
  <c r="Z11" i="6"/>
  <c r="X11" i="6"/>
  <c r="V11" i="6"/>
  <c r="V11" i="6" a="1"/>
  <c r="U11" i="6"/>
  <c r="U11" i="6" a="1"/>
  <c r="T11" i="6"/>
  <c r="Z10" i="6"/>
  <c r="X10" i="6"/>
  <c r="T10" i="6"/>
  <c r="Z9" i="6"/>
  <c r="X9" i="6"/>
  <c r="T9" i="6"/>
  <c r="Z8" i="6"/>
  <c r="X8" i="6"/>
  <c r="V8" i="6"/>
  <c r="V8" i="6" a="1"/>
  <c r="U8" i="6"/>
  <c r="U8" i="6" a="1"/>
  <c r="T8" i="6"/>
  <c r="R8" i="6"/>
  <c r="Q8" i="6"/>
  <c r="Z7" i="6"/>
  <c r="X7" i="6"/>
  <c r="T7" i="6"/>
  <c r="Z6" i="6"/>
  <c r="X6" i="6"/>
  <c r="T6" i="6"/>
  <c r="Z5" i="6"/>
  <c r="X5" i="6"/>
  <c r="V5" i="6"/>
  <c r="V5" i="6" a="1"/>
  <c r="U5" i="6"/>
  <c r="U5" i="6" a="1"/>
  <c r="T5" i="6"/>
  <c r="R5" i="6"/>
  <c r="Q5" i="6"/>
  <c r="K1" i="14"/>
  <c r="J1" i="14"/>
  <c r="K66" i="9"/>
  <c r="J66" i="9"/>
  <c r="Q140" i="7"/>
  <c r="Q139" i="7"/>
  <c r="Q138" i="7"/>
  <c r="Q137" i="7"/>
  <c r="O137" i="7"/>
  <c r="N137" i="7"/>
  <c r="Q136" i="7"/>
  <c r="Q135" i="7"/>
  <c r="Q134" i="7"/>
  <c r="Q133" i="7"/>
  <c r="O133" i="7"/>
  <c r="N133" i="7"/>
  <c r="Q132" i="7"/>
  <c r="Q131" i="7"/>
  <c r="Q130" i="7"/>
  <c r="Q129" i="7"/>
  <c r="O129" i="7"/>
  <c r="N129" i="7"/>
  <c r="Q128" i="7"/>
  <c r="Q127" i="7"/>
  <c r="Q126" i="7"/>
  <c r="Q125" i="7"/>
  <c r="O125" i="7"/>
  <c r="N125" i="7"/>
  <c r="Q124" i="7"/>
  <c r="Q123" i="7"/>
  <c r="Q122" i="7"/>
  <c r="Q121" i="7"/>
  <c r="O121" i="7"/>
  <c r="N121" i="7"/>
  <c r="Q120" i="7"/>
  <c r="Q119" i="7"/>
  <c r="Q118" i="7"/>
  <c r="Q117" i="7"/>
  <c r="O117" i="7"/>
  <c r="N117" i="7"/>
  <c r="Q116" i="7"/>
  <c r="Q115" i="7"/>
  <c r="Q114" i="7"/>
  <c r="Q113" i="7"/>
  <c r="O113" i="7"/>
  <c r="N113" i="7"/>
  <c r="Q112" i="7"/>
  <c r="Q111" i="7"/>
  <c r="Q110" i="7"/>
  <c r="Q109" i="7"/>
  <c r="O109" i="7"/>
  <c r="N109" i="7"/>
  <c r="Q108" i="7"/>
  <c r="Q107" i="7"/>
  <c r="Q106" i="7"/>
  <c r="O106" i="7"/>
  <c r="N106" i="7"/>
  <c r="Q105" i="7"/>
  <c r="Q104" i="7"/>
  <c r="Q103" i="7"/>
  <c r="O103" i="7"/>
  <c r="N103" i="7"/>
  <c r="Q102" i="7"/>
  <c r="Q101" i="7"/>
  <c r="Q100" i="7"/>
  <c r="Q99" i="7"/>
  <c r="O99" i="7"/>
  <c r="N99" i="7"/>
  <c r="Q98" i="7"/>
  <c r="Q97" i="7"/>
  <c r="Q96" i="7"/>
  <c r="Q95" i="7"/>
  <c r="O95" i="7"/>
  <c r="N95" i="7"/>
  <c r="Q94" i="7"/>
  <c r="Q93" i="7"/>
  <c r="Q92" i="7"/>
  <c r="Q91" i="7"/>
  <c r="O91" i="7"/>
  <c r="N91" i="7"/>
  <c r="Q90" i="7"/>
  <c r="Q89" i="7"/>
  <c r="Q88" i="7"/>
  <c r="Q87" i="7"/>
  <c r="O87" i="7"/>
  <c r="N87" i="7"/>
  <c r="Q86" i="7"/>
  <c r="Q85" i="7"/>
  <c r="Q84" i="7"/>
  <c r="Q83" i="7"/>
  <c r="O83" i="7"/>
  <c r="N83" i="7"/>
  <c r="Q82" i="7"/>
  <c r="Q81" i="7"/>
  <c r="Q80" i="7"/>
  <c r="O80" i="7"/>
  <c r="N80" i="7"/>
  <c r="Q79" i="7"/>
  <c r="Q78" i="7"/>
  <c r="Q77" i="7"/>
  <c r="Q76" i="7"/>
  <c r="O76" i="7"/>
  <c r="N76" i="7"/>
  <c r="Q75" i="7"/>
  <c r="Q74" i="7"/>
  <c r="Q73" i="7"/>
  <c r="Q72" i="7"/>
  <c r="O72" i="7"/>
  <c r="N72" i="7"/>
  <c r="Q71" i="7"/>
  <c r="Q70" i="7"/>
  <c r="Q69" i="7"/>
  <c r="Q68" i="7"/>
  <c r="O68" i="7"/>
  <c r="N68" i="7"/>
  <c r="Q67" i="7"/>
  <c r="Q66" i="7"/>
  <c r="Q65" i="7"/>
  <c r="Q64" i="7"/>
  <c r="O64" i="7"/>
  <c r="N64" i="7"/>
  <c r="Q63" i="7"/>
  <c r="Q62" i="7"/>
  <c r="Q61" i="7"/>
  <c r="Q60" i="7"/>
  <c r="Q59" i="7"/>
  <c r="Q58" i="7"/>
  <c r="Q57" i="7"/>
  <c r="Q56" i="7"/>
  <c r="Q55" i="7"/>
  <c r="Q54" i="7"/>
  <c r="Q53" i="7"/>
  <c r="Q52" i="7"/>
  <c r="Q51" i="7"/>
  <c r="Q50" i="7"/>
  <c r="Q49" i="7"/>
  <c r="Q48" i="7"/>
  <c r="Q47" i="7"/>
  <c r="Q46" i="7"/>
  <c r="Q45" i="7"/>
  <c r="Q44" i="7"/>
  <c r="Q43" i="7"/>
  <c r="Q42" i="7"/>
  <c r="Q40" i="7"/>
  <c r="Q39" i="7"/>
  <c r="Q38" i="7"/>
  <c r="Q37" i="7"/>
  <c r="Q3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Q10" i="7"/>
  <c r="Q9" i="7"/>
  <c r="Q8" i="7"/>
  <c r="O8" i="7"/>
  <c r="N8" i="7"/>
  <c r="Q7" i="7"/>
  <c r="Q6" i="7"/>
  <c r="Q5" i="7"/>
  <c r="O5" i="7"/>
  <c r="N5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<sst xmlns="http://schemas.openxmlformats.org/spreadsheetml/2006/main" count="7062" uniqueCount="388">
  <si>
    <t>PREGUNTA/ÍTEM</t>
  </si>
  <si>
    <t>Codigo Ordinal</t>
  </si>
  <si>
    <t>Gingivitis</t>
  </si>
  <si>
    <t xml:space="preserve">Periodontitis </t>
  </si>
  <si>
    <t>Total</t>
  </si>
  <si>
    <t>Promedio Ordinal</t>
  </si>
  <si>
    <t>Fisher Test p-value</t>
  </si>
  <si>
    <t>inter</t>
  </si>
  <si>
    <t>intra</t>
  </si>
  <si>
    <t>Z proportions test p-value</t>
  </si>
  <si>
    <t>Chi-sq proportions test p-value</t>
  </si>
  <si>
    <t>n</t>
  </si>
  <si>
    <t>%</t>
  </si>
  <si>
    <t>Periodontitis</t>
  </si>
  <si>
    <t>En comparación con otras personas de su edad, ¿Cómo considera su estado de salud general?</t>
  </si>
  <si>
    <t>Mejor</t>
  </si>
  <si>
    <t>Igual</t>
  </si>
  <si>
    <t>Peor</t>
  </si>
  <si>
    <t>En comparación con otras personas de su edad, ¿Cómo considera el estado de sus dientes y su boca?</t>
  </si>
  <si>
    <t>Generó</t>
  </si>
  <si>
    <t>Femenino</t>
  </si>
  <si>
    <t>N/A</t>
  </si>
  <si>
    <t xml:space="preserve"> N/A</t>
  </si>
  <si>
    <t>Masculino</t>
  </si>
  <si>
    <t>Estrato social</t>
  </si>
  <si>
    <t>Nivel de escolaridad</t>
  </si>
  <si>
    <t>Especialización</t>
  </si>
  <si>
    <t>Primaria</t>
  </si>
  <si>
    <t>profesional</t>
  </si>
  <si>
    <t>secundaria</t>
  </si>
  <si>
    <t>Tecnologo</t>
  </si>
  <si>
    <t>Diagnóstico sistémico</t>
  </si>
  <si>
    <t>Artrosis</t>
  </si>
  <si>
    <t>Diabetes</t>
  </si>
  <si>
    <t>ÉPOC</t>
  </si>
  <si>
    <t>Hipermetropia</t>
  </si>
  <si>
    <t xml:space="preserve">Hipertensión </t>
  </si>
  <si>
    <t xml:space="preserve">Hipertiroidismo </t>
  </si>
  <si>
    <t xml:space="preserve">Hipoglicemia </t>
  </si>
  <si>
    <t>Hipotiroidismo</t>
  </si>
  <si>
    <t xml:space="preserve">Lupus eritematoso </t>
  </si>
  <si>
    <t xml:space="preserve">Migraña </t>
  </si>
  <si>
    <t xml:space="preserve">Osteoporosis </t>
  </si>
  <si>
    <t>Sano</t>
  </si>
  <si>
    <t>Tinitus</t>
  </si>
  <si>
    <t>Tiroides</t>
  </si>
  <si>
    <t>Triglicéridos altos</t>
  </si>
  <si>
    <t>Elementos utilizados para realizar higiene oral</t>
  </si>
  <si>
    <t>Cepillo dental</t>
  </si>
  <si>
    <t>Crema dental</t>
  </si>
  <si>
    <t>Seda Dental</t>
  </si>
  <si>
    <t>N/I</t>
  </si>
  <si>
    <t>Enjuague bucal</t>
  </si>
  <si>
    <t>Cepillo interproximal</t>
  </si>
  <si>
    <t xml:space="preserve">Utiliza algún otro aditamento de higiene oral </t>
  </si>
  <si>
    <t>Bicarbonato</t>
  </si>
  <si>
    <t>Cepillo interpoximal</t>
  </si>
  <si>
    <t>Enhebradores dentales</t>
  </si>
  <si>
    <t>No</t>
  </si>
  <si>
    <t>Palillo</t>
  </si>
  <si>
    <t xml:space="preserve">Waterpick </t>
  </si>
  <si>
    <t xml:space="preserve">Frecuencia de  cepillado dental </t>
  </si>
  <si>
    <t>1 Vez al dia</t>
  </si>
  <si>
    <t>2 Veces al dia</t>
  </si>
  <si>
    <t>3 Veces al dia</t>
  </si>
  <si>
    <t>4 Veces a dia</t>
  </si>
  <si>
    <t>Cada cuanto cambia de cepillo dental</t>
  </si>
  <si>
    <t>Cada 2 meses</t>
  </si>
  <si>
    <t>Cada 3 meses</t>
  </si>
  <si>
    <t>Cada 4 Meses</t>
  </si>
  <si>
    <t>Cada 5 meses</t>
  </si>
  <si>
    <t>Cada 6 meseso &gt;</t>
  </si>
  <si>
    <t>Cada mes</t>
  </si>
  <si>
    <t>¿Tiene usted algún dolor o malestar en sus dientes?</t>
  </si>
  <si>
    <t>A veces</t>
  </si>
  <si>
    <t>Nunca</t>
  </si>
  <si>
    <t>Rara vez</t>
  </si>
  <si>
    <t>Siempre</t>
  </si>
  <si>
    <t>¿En sus encías tiene algún dolor o malestar (inflamación, sangrado, agrandamiento)?</t>
  </si>
  <si>
    <t>¿Tiene en su boca algunas zonas de irritación como: heridas, úlceras o zonas de ardor o quemazón?</t>
  </si>
  <si>
    <t>¿Tiene usted dolor en el maxilar o en la mandíbula que considere se daba al estado de sus dientes o encías?</t>
  </si>
  <si>
    <t>¿Presenta dolor de cabeza que usted considere se deba al estado de su boca?</t>
  </si>
  <si>
    <t>¿Usted siente su boca seca o percibe poca cantidad de saliva en su boca?</t>
  </si>
  <si>
    <t>¿Tiene usted dificultad para tragar los alimentos?</t>
  </si>
  <si>
    <t>¿Necesita usted beber líquidos para ayudar a tragar los alimentos?</t>
  </si>
  <si>
    <t>¿Se siente usted incomodó comiendo algunos alimentos debido a problemas con sus dientes, prótesis o con los tejidos de su boca (lengua, paladar mejilla)?</t>
  </si>
  <si>
    <t>¿Sus dientes, prótesis o tejidos de su boca (lengua, paladar mejilla) le interfieren al comer o al masticar?</t>
  </si>
  <si>
    <t>¿Sus dientes Prótesis o tejidos de su boca (lengua, paladar, mejillas) le interfieren al hablar?</t>
  </si>
  <si>
    <t>¿Otras personas tienen dificultad para entender sus palabras?</t>
  </si>
  <si>
    <t>Debido a problemas con sus dientes, prótesis o tejidos de su boca (lengua, paladar y mejillas), ¿evita sonreír?</t>
  </si>
  <si>
    <t>¿Debido a problemas con sus dientes, prótesis o tejidos de su boca 
(lengua, paladar y mejillas), ¿se siente incapaz de disfrutar de actividades o eventos sociales?</t>
  </si>
  <si>
    <t>Debido a problemas con sus dientes, prótesis o tejidos de su boca (lengua, paladar y mejillas), ¿le resulta difícil compartir con otras personas?</t>
  </si>
  <si>
    <t>Debido a problemas con sus dientes, prótesis o tejidos de su boca (lengua, paladar y mejillas), ¿intenta hablar menos?</t>
  </si>
  <si>
    <t>Debido a problemas con sus dientes, prótesis o tejidos de su boca (lengua, paladar y mejillas), ¿se siente apenado?</t>
  </si>
  <si>
    <t>Debido a problemas con sus dientes, prótesis o tejidos de su boca (lengua, paladar y mejillas), ¿siente que su apariencia física es afectada negativamente?</t>
  </si>
  <si>
    <t>Debido a problemas con sus dientes, prótesis o tejidos de su boca (lengua, paladar y mejillas), ¿se siente deprimido?</t>
  </si>
  <si>
    <t>Debido a problemas con sus dientes, prótesis o tejidos de su boca (lengua, paladar y mejillas), ¿se mantiene preocupado?</t>
  </si>
  <si>
    <t>Total general</t>
  </si>
  <si>
    <t>Promedio de ¿Cuantos años tienes?</t>
  </si>
  <si>
    <t>1. Pregunta Gingivitis</t>
  </si>
  <si>
    <t xml:space="preserve">Estado de Salud </t>
  </si>
  <si>
    <t>Num Pacientes</t>
  </si>
  <si>
    <t>1.1 Periodontitis</t>
  </si>
  <si>
    <t xml:space="preserve"> </t>
  </si>
  <si>
    <t xml:space="preserve">1. </t>
  </si>
  <si>
    <t>Enfermedad</t>
  </si>
  <si>
    <t>Estratos</t>
  </si>
  <si>
    <t>Estrato</t>
  </si>
  <si>
    <t>Nivel Escolar</t>
  </si>
  <si>
    <t>Frecuencia de cepillado dental</t>
  </si>
  <si>
    <t>Cada seies meses o mas tiempo</t>
  </si>
  <si>
    <t>Cada 3 Meses</t>
  </si>
  <si>
    <t>Cada 4 meses</t>
  </si>
  <si>
    <t>6 meses o mas</t>
  </si>
  <si>
    <t>Diagnostico Sistemico</t>
  </si>
  <si>
    <t>otros commplemementos de higiene oral</t>
  </si>
  <si>
    <r>
      <t>1.6 OBJETIVOS</t>
    </r>
    <r>
      <rPr>
        <sz val="12"/>
        <color rgb="FF000000"/>
        <rFont val="Arial"/>
        <family val="2"/>
      </rPr>
      <t> </t>
    </r>
  </si>
  <si>
    <r>
      <t>1.6.1 OBJETIVO GENERAL</t>
    </r>
    <r>
      <rPr>
        <sz val="12"/>
        <color rgb="FF000000"/>
        <rFont val="Arial"/>
        <family val="2"/>
      </rPr>
      <t> </t>
    </r>
  </si>
  <si>
    <t>Evaluar la relación entre el diagnóstico periodontal y la calidad de vida de pacientes adultos que asisten a las clínicas odontológicas de Unicoc durante el primer período de 2023. </t>
  </si>
  <si>
    <r>
      <t>1.6.2 OBJETIVOS ESPECÍFICOS</t>
    </r>
    <r>
      <rPr>
        <sz val="12"/>
        <color rgb="FF000000"/>
        <rFont val="Arial"/>
        <family val="2"/>
      </rPr>
      <t> </t>
    </r>
  </si>
  <si>
    <r>
      <t>Establecer el impacto de calidad de vida después de la terapia periodontal no quirúrgica y quirúrgica realizados en la clínica del Posgrado de Periodoncia. Unicoc- Bogotá del año 2021 al 2022</t>
    </r>
    <r>
      <rPr>
        <sz val="12"/>
        <color rgb="FF000000"/>
        <rFont val="Arial"/>
        <family val="2"/>
      </rPr>
      <t> </t>
    </r>
  </si>
  <si>
    <t>[4:35 p. m., 30/3/2023] Ximena Gonzalezunicic: doc el proyecto consistio en realizar en realizar unas cuestas de 22 preguntas por paciente, con dos grupos de paciente un grupo de diagnostico gingivitis y el otro grupo con diagnostico de periodontitis, con respuestas de nunca aveces, rara vez, y siempre</t>
  </si>
  <si>
    <t>[4:35 p. m., 30/3/2023] Ximena Gonzalezunicic: amablemente necesitamos el analicis estadistico para saber si hay diferencias inter y intragrupo</t>
  </si>
  <si>
    <t>[4:41 p. m., 30/3/2023] Ximena Gonzalezunicic: doctor la base de datos estan correctamente organizada? o realizamos el cambio que indique</t>
  </si>
  <si>
    <t>[4:41 p. m., 30/3/2023] Ximena Gonzalezunicic: doctor muchisimas gracias</t>
  </si>
  <si>
    <t>GINGIVITS X En comparación con otras personas de su edad, ¿Cómo considera su estado de salud general?</t>
  </si>
  <si>
    <t>PERIODONTITIS X En comparación con otras personas de su edad, ¿Cómo considera su estado de salud general?</t>
  </si>
  <si>
    <t>Etiquetas de columna</t>
  </si>
  <si>
    <t>Cuenta de Diagnóstico periodontal inicial2 Gingivitis</t>
  </si>
  <si>
    <t>Cuenta de Diagnóstico periodontal inicial2_2 Gingivitis</t>
  </si>
  <si>
    <t>Total Cuenta de Diagnóstico periodontal inicial2</t>
  </si>
  <si>
    <t>Total Cuenta de Diagnóstico periodontal inicial2_2</t>
  </si>
  <si>
    <t xml:space="preserve">Cuenta de Diagnóstico periodontal inicial2 Periodontitis </t>
  </si>
  <si>
    <t xml:space="preserve">Cuenta de Diagnóstico periodontal inicial2_2 Periodontitis </t>
  </si>
  <si>
    <t>Etiquetas de fila</t>
  </si>
  <si>
    <t>Cuenta de Diagnóstico periodontal inicial2</t>
  </si>
  <si>
    <t>Cuenta de Diagnóstico periodontal inicial2_2</t>
  </si>
  <si>
    <t>SEXO</t>
  </si>
  <si>
    <t>ESTRATO</t>
  </si>
  <si>
    <t>ESCOLARIDAD</t>
  </si>
  <si>
    <t>Elementos utilizados para realizar higiene oral5</t>
  </si>
  <si>
    <t>(Todas)</t>
  </si>
  <si>
    <t>Elementos utilizados para realizar higiene oral4</t>
  </si>
  <si>
    <t>Elementos utilizados para realizar higiene oral3</t>
  </si>
  <si>
    <t>Elementos utilizados para realizar higiene oral2</t>
  </si>
  <si>
    <t>Mejor-5</t>
  </si>
  <si>
    <t>Igual-3</t>
  </si>
  <si>
    <t>Peor-1</t>
  </si>
  <si>
    <t>Cada 6 meses  o más tiempo</t>
  </si>
  <si>
    <t>Promedio</t>
  </si>
  <si>
    <t>Z propotions test p-value</t>
  </si>
  <si>
    <t>Chi-sq propotions test p-value</t>
  </si>
  <si>
    <t>Diagnóstico periodontal inicial</t>
  </si>
  <si>
    <t>Marca temporal</t>
  </si>
  <si>
    <t>Dirección de correo electrónico</t>
  </si>
  <si>
    <t>Puntuación</t>
  </si>
  <si>
    <t>Fecha</t>
  </si>
  <si>
    <t>Cedula</t>
  </si>
  <si>
    <t xml:space="preserve">
Dirección de vivienda</t>
  </si>
  <si>
    <t>¿Cuantos años tienes?</t>
  </si>
  <si>
    <t>cahcalderon@gmail.com</t>
  </si>
  <si>
    <t xml:space="preserve">Carrera 10d#27a92sur. </t>
  </si>
  <si>
    <t>GINGIVITIS</t>
  </si>
  <si>
    <t>no@hotmail.com</t>
  </si>
  <si>
    <t>diagonal 62sur # 20A-42</t>
  </si>
  <si>
    <t>mabelteresarodriguez@gmail.com</t>
  </si>
  <si>
    <t>calle 5# 12-25</t>
  </si>
  <si>
    <t xml:space="preserve">Gingivitis </t>
  </si>
  <si>
    <t>mpcf1791@gmail.com</t>
  </si>
  <si>
    <t>Carrera 89 # 19 A- 50</t>
  </si>
  <si>
    <t>nopresenta@gmail.com</t>
  </si>
  <si>
    <t xml:space="preserve">Carrera12A#5c-14 Chia </t>
  </si>
  <si>
    <t>Carrera 12 A # 20–14 sosa ha compartir</t>
  </si>
  <si>
    <t>naralianegrete2004@gmail.com</t>
  </si>
  <si>
    <t>Calle1 Sur #12-54</t>
  </si>
  <si>
    <t>vpacheco@gmail.com</t>
  </si>
  <si>
    <t>Carrera 41 sur # 22</t>
  </si>
  <si>
    <t>francyguthy@hotmail.com</t>
  </si>
  <si>
    <t>Cra 14B # 161-54</t>
  </si>
  <si>
    <t>duranclaudia602@gmsil.com</t>
  </si>
  <si>
    <t>Carrera 69D# 1-60 sur</t>
  </si>
  <si>
    <t>menuelantonio1959@gmail.com</t>
  </si>
  <si>
    <t xml:space="preserve">Calle 8 # - 12B -20 sur </t>
  </si>
  <si>
    <t>agrf446@gmail.com</t>
  </si>
  <si>
    <t xml:space="preserve">Umbita la capilla Boyaca </t>
  </si>
  <si>
    <t>sandradj@gmail.com</t>
  </si>
  <si>
    <t>Cra 9 este# 89A-04-sur</t>
  </si>
  <si>
    <t>luzmendivelso66@gmail.com</t>
  </si>
  <si>
    <t>Calle 163# 72-90</t>
  </si>
  <si>
    <t>Ludyhelena63@gmail.con</t>
  </si>
  <si>
    <t>Calle 168# 65-37</t>
  </si>
  <si>
    <t>ivan.ah2402@gmaul.com</t>
  </si>
  <si>
    <t>Calle 162B#4A-14</t>
  </si>
  <si>
    <t>aidarico1967@hotmail.com</t>
  </si>
  <si>
    <t>Calle 126D#118-47</t>
  </si>
  <si>
    <t>jairjt87@gmail.com</t>
  </si>
  <si>
    <t>Calle 65#18-105</t>
  </si>
  <si>
    <t xml:space="preserve">Gingivitis asociada a biopelicula </t>
  </si>
  <si>
    <t>gladiscortes@hotmail.com</t>
  </si>
  <si>
    <t>Calle 30 # 11-120</t>
  </si>
  <si>
    <t xml:space="preserve">Gingivitis asociada a biopelicula en un periodonto reducido </t>
  </si>
  <si>
    <t>esnitd@gmail.com</t>
  </si>
  <si>
    <t>Diag 49 a no 52 c - 60</t>
  </si>
  <si>
    <t xml:space="preserve">Gingivitis asociada a biopelicula generalizada en un periodonto reducido </t>
  </si>
  <si>
    <t>nopresenta@nopresenta.com</t>
  </si>
  <si>
    <t>Carrera 6 no 12-78</t>
  </si>
  <si>
    <t xml:space="preserve">Gingivitis asociada a biopelicula localizada en un periodonto reducido </t>
  </si>
  <si>
    <t>jjeremias1954@gmail.com</t>
  </si>
  <si>
    <t>CC 69696896</t>
  </si>
  <si>
    <t xml:space="preserve">Calle 48 bis A 34 sur </t>
  </si>
  <si>
    <t xml:space="preserve">Gingivitis asociado a biopelicula </t>
  </si>
  <si>
    <t>rudadia@hotmail.com</t>
  </si>
  <si>
    <t>Cra 71b 49a -11</t>
  </si>
  <si>
    <t xml:space="preserve">Gingivitis asociado a biopelicula en un periodonto reducido </t>
  </si>
  <si>
    <t>nopresenta@nopresnta.com</t>
  </si>
  <si>
    <t xml:space="preserve">Calle 163 #72-90 </t>
  </si>
  <si>
    <t>Gingivitis asociado a biopelicula localizada</t>
  </si>
  <si>
    <t>Carrera 75 # 1-28</t>
  </si>
  <si>
    <t xml:space="preserve">Gingivitis asociado a biopelicula localizada </t>
  </si>
  <si>
    <t>edison.martinez@uniminuto.edu.co</t>
  </si>
  <si>
    <t xml:space="preserve">Tasbita -boyaca </t>
  </si>
  <si>
    <t>Gingivitis con Periodonto reducido por factores modificables de riesgo sistémico, tabaquismo modificable</t>
  </si>
  <si>
    <t>fhernandaqyqqg@gmail.com</t>
  </si>
  <si>
    <t>Calle 38# 72q 06</t>
  </si>
  <si>
    <t xml:space="preserve">Gingivitis inducida a biopelicula en un periodonto reducido sin antecedentes de enfermedad periodontal </t>
  </si>
  <si>
    <t>nopresenta@hotmail.com</t>
  </si>
  <si>
    <t>Transversal 20 #52A- 09</t>
  </si>
  <si>
    <t>Gingivitis inducida por biopelicula</t>
  </si>
  <si>
    <t>castromurciabeto@gmail.com</t>
  </si>
  <si>
    <t>CC 17627516</t>
  </si>
  <si>
    <t>Av.Cra.45 # 128 D 60</t>
  </si>
  <si>
    <t xml:space="preserve">Gingivitis inducida por biopelicula en periodonto  reducida sin antecedentes de </t>
  </si>
  <si>
    <t>julian93.jdmy@gmail.com</t>
  </si>
  <si>
    <t>CC 1090447940</t>
  </si>
  <si>
    <t xml:space="preserve">Tv 74 # 11A - 35 </t>
  </si>
  <si>
    <t xml:space="preserve">Gingivitis inducida por biopelicula en un periodonto reducido  con antecedentes de enfermedad periodontal generalizada </t>
  </si>
  <si>
    <t>ojbb50@gmail.com</t>
  </si>
  <si>
    <t>Calle 2 #31B-20 santa Isabel</t>
  </si>
  <si>
    <t xml:space="preserve">Gingivitis inducida por biopelicula en un periodonto reducido con antecedentes de enfermedad periodontal generalizada </t>
  </si>
  <si>
    <t>bertaamaya@gmail.com</t>
  </si>
  <si>
    <t xml:space="preserve">Cr 4 D este # 81c-27 sur Compostela </t>
  </si>
  <si>
    <t>Gingivitis inducida por biopelicula en un periodonto reducido sin antecedentes de enfermedad periodontal localizada</t>
  </si>
  <si>
    <t>joarrincon1985@gmail.com</t>
  </si>
  <si>
    <t>Calle 25#68-27 apto 801 interior 2 ciudad salitre</t>
  </si>
  <si>
    <t>Gingivitis inducida por biopelicula en un periodonto reducido sin antes enseres de enfermedad periodontal generalizada</t>
  </si>
  <si>
    <t>hernandezbeg@hotmail.com</t>
  </si>
  <si>
    <t>Call49 sur # 8AB-30</t>
  </si>
  <si>
    <t xml:space="preserve">Gingivitis inducida por biopelicula en un periodonto reducido, paciente con historia de periodontitis </t>
  </si>
  <si>
    <t>doradelcarmen14@gmail.com</t>
  </si>
  <si>
    <t xml:space="preserve">Calle 23 #72B - 42 </t>
  </si>
  <si>
    <t xml:space="preserve">Gingivitis inducida por biopelicula generalizada en un periodonto reducido  sin antecedentes de periodontitis </t>
  </si>
  <si>
    <t>luisca.la1956@hotmail.com</t>
  </si>
  <si>
    <t>Calle 104# 57a 21</t>
  </si>
  <si>
    <t xml:space="preserve">Gingivitis inducida por biopelicula generalizada en un periodonto reducido sin antecedentes de periodontitis </t>
  </si>
  <si>
    <t>olgaluciausa@gmail.com</t>
  </si>
  <si>
    <t>Calle 83 sur no 91-70</t>
  </si>
  <si>
    <t>norefiere@norefiere.com</t>
  </si>
  <si>
    <t>Tv 78 j bis no 39F-36 sur</t>
  </si>
  <si>
    <t xml:space="preserve">Ginigivitis inducida a biopelicula en un periodonto intacto  sin antecedentes de enfermedad periodontal generalizada </t>
  </si>
  <si>
    <t>jnanclaresperez@gmail.com</t>
  </si>
  <si>
    <t>Carrera9#18a19 socha</t>
  </si>
  <si>
    <t>Ginvitis inducida por Biopelicula</t>
  </si>
  <si>
    <t>Wilsontorres2002@yahoo.com</t>
  </si>
  <si>
    <t xml:space="preserve">CARRERA 53A #  5A-17 San Rafael </t>
  </si>
  <si>
    <t>marcastiblanco@gmail.com</t>
  </si>
  <si>
    <t>Familiar</t>
  </si>
  <si>
    <t>Periodontitis  estadio III localizada grado C</t>
  </si>
  <si>
    <t>oscarleonardosotelo@hotmail.com</t>
  </si>
  <si>
    <t xml:space="preserve">Calle 187 bis # 20A-65 mirandela </t>
  </si>
  <si>
    <t>Periodontitis estadio II grado B</t>
  </si>
  <si>
    <t>nopreseta@gmail.com</t>
  </si>
  <si>
    <t>Cra 1# 22A-56 sue</t>
  </si>
  <si>
    <t>Periodontitis estadio II localizada grado A</t>
  </si>
  <si>
    <t>germantorres@hotmail.com</t>
  </si>
  <si>
    <t>Calle 188 # 55-69</t>
  </si>
  <si>
    <t xml:space="preserve">Periodontitis estadio II localizada grado A </t>
  </si>
  <si>
    <t>Carrera 96c 41-31</t>
  </si>
  <si>
    <t>Periodontitis estadio II localizada grado B</t>
  </si>
  <si>
    <t>duvaafelipe@gmail.com</t>
  </si>
  <si>
    <t xml:space="preserve">Cr 45b #72-34 sur </t>
  </si>
  <si>
    <t xml:space="preserve">Periodontitis estadio II localizada grado B </t>
  </si>
  <si>
    <t xml:space="preserve">Calle 128 c bis no 92-28 </t>
  </si>
  <si>
    <t xml:space="preserve">Periodontitis estadio II localizada grado b </t>
  </si>
  <si>
    <t>noreporta@norepota.com</t>
  </si>
  <si>
    <t xml:space="preserve">La victoria </t>
  </si>
  <si>
    <t>noreporta@noreporta.com</t>
  </si>
  <si>
    <t>Carrera 79 # 10b-59</t>
  </si>
  <si>
    <t>Periodontitis estadio III  localizada grado B</t>
  </si>
  <si>
    <t>luisfranciscocas2019@gmail.com</t>
  </si>
  <si>
    <t xml:space="preserve">Calle 71#45b-16 Jerusalén </t>
  </si>
  <si>
    <t>Periodontitis estadio III generalizada grado B</t>
  </si>
  <si>
    <t>juliethsantenab3@gmail.com</t>
  </si>
  <si>
    <t>Carrera120A#23-B@gmail.com</t>
  </si>
  <si>
    <t>josecely63@gnail.com</t>
  </si>
  <si>
    <t>Calle 8 A #  8A -89 sur</t>
  </si>
  <si>
    <t xml:space="preserve">Periodontitis estadio III generalizada grado B </t>
  </si>
  <si>
    <t xml:space="preserve">Carrera 2 este # 19-70 chia </t>
  </si>
  <si>
    <t xml:space="preserve">Periodontitis estadio III generalizado grado B </t>
  </si>
  <si>
    <t>Cra 106A # 143-22</t>
  </si>
  <si>
    <t xml:space="preserve">Periodontitis estadio III generalizado grado b </t>
  </si>
  <si>
    <t>Calle 1 #25-38</t>
  </si>
  <si>
    <t>Periodontitis estadio III localizada grado A</t>
  </si>
  <si>
    <t>mar152@gmail.com</t>
  </si>
  <si>
    <t>Calle 118c# 93-21</t>
  </si>
  <si>
    <t xml:space="preserve">Periodontitis estadio III localizada grado A </t>
  </si>
  <si>
    <t>luisenriquemartinez23@gmail.com</t>
  </si>
  <si>
    <t>Calle 191 auto norte bogota</t>
  </si>
  <si>
    <t>Periodontitis estadio III localizada grado B</t>
  </si>
  <si>
    <t>monicaarteta8@gmail.com</t>
  </si>
  <si>
    <t>Cr 113 # 16j-21 Fontibon</t>
  </si>
  <si>
    <t>yuliethsantena@gmail.com</t>
  </si>
  <si>
    <t>Crra 120a #23b 26</t>
  </si>
  <si>
    <t>Av carrera 54 # 46-78</t>
  </si>
  <si>
    <t xml:space="preserve">Periodontitis estadio III localizada grado B </t>
  </si>
  <si>
    <t>maria_87@hormail.com</t>
  </si>
  <si>
    <t>Le 95F #86b -14</t>
  </si>
  <si>
    <t xml:space="preserve">Periodontitis estadio III localizada grado b </t>
  </si>
  <si>
    <t xml:space="preserve">Invasión las Malvinas-bogota </t>
  </si>
  <si>
    <t>Eh 37 #17-44</t>
  </si>
  <si>
    <t xml:space="preserve">Periodontitis estadio III localizada grado c </t>
  </si>
  <si>
    <t>Cra 2 # 88-87</t>
  </si>
  <si>
    <t>Periodontitis estadio IV</t>
  </si>
  <si>
    <t>Vereda fagia</t>
  </si>
  <si>
    <t>Calle 92 A sur # 14-81</t>
  </si>
  <si>
    <t>Periodontitis estadio IV generalizada grado b</t>
  </si>
  <si>
    <t>dennisgeraldinehernandezmorale@gmail.com</t>
  </si>
  <si>
    <t>Cr 17a81sur barrio San Juaquin</t>
  </si>
  <si>
    <t>Periodontitis estadio IV generalizada grado B</t>
  </si>
  <si>
    <t>lu.larar79@gmail.com</t>
  </si>
  <si>
    <t xml:space="preserve">Calle 152#94 A-25 pinar de suba </t>
  </si>
  <si>
    <t>Calle 19 # 7-135</t>
  </si>
  <si>
    <t>Periodontitis estadio IV generalizada grado C</t>
  </si>
  <si>
    <t>Carrera 58B # 125-70 Suba</t>
  </si>
  <si>
    <t xml:space="preserve">Periodontitis estadio IV generalizada grado C </t>
  </si>
  <si>
    <t>muriamgarcia64@gmail.com</t>
  </si>
  <si>
    <t>Calle 20 c # 105a-04</t>
  </si>
  <si>
    <t xml:space="preserve">Periodontitis estadio IV generalizada grafo C </t>
  </si>
  <si>
    <t>nilya21@hotmail.com</t>
  </si>
  <si>
    <t xml:space="preserve">Carrera 18 no 11-25 manzana 2 apto 401 funda </t>
  </si>
  <si>
    <t xml:space="preserve">Periodontitis estadio IV generalizado grado B </t>
  </si>
  <si>
    <t>luisgonez@gmail.com</t>
  </si>
  <si>
    <t>Calle 6B #79c-90</t>
  </si>
  <si>
    <t>Periodontitis estadio IV localizada grado  B</t>
  </si>
  <si>
    <t>raquelinareal71@hotmail.col</t>
  </si>
  <si>
    <t>Transversal 42 #14-09 ciudad verde</t>
  </si>
  <si>
    <t xml:space="preserve">Periodontitis estadio iv localizada Grado B </t>
  </si>
  <si>
    <t>andresbw@hotmail.com</t>
  </si>
  <si>
    <t xml:space="preserve">Carrera 1a # 30c-16 sur </t>
  </si>
  <si>
    <t xml:space="preserve">Periodontitis estadio IV localizada grado B </t>
  </si>
  <si>
    <t>mgaonaramirez@hotmail.com</t>
  </si>
  <si>
    <t>Cra 62 # 160- 52</t>
  </si>
  <si>
    <t>Periodontitis estadio IV localizada grado C</t>
  </si>
  <si>
    <t>nosabecoreeo@hotmail.com</t>
  </si>
  <si>
    <t>Transversal 1ABis- 13-25</t>
  </si>
  <si>
    <t xml:space="preserve">Periodontitis estadio IV localizada grado c </t>
  </si>
  <si>
    <t>nopresrnta@nopresenta.com</t>
  </si>
  <si>
    <t xml:space="preserve">Manzana 1 lote 21 paraíso </t>
  </si>
  <si>
    <t>PERIODONTITIS ESTIO III GRADO B LOCALIZADA</t>
  </si>
  <si>
    <t>calle 89c #12-30</t>
  </si>
  <si>
    <t>Periodontitis franca</t>
  </si>
  <si>
    <t>oswaldoalmanza@hotmail.com</t>
  </si>
  <si>
    <t>Col 64A#52-53</t>
  </si>
  <si>
    <t xml:space="preserve">Sano </t>
  </si>
  <si>
    <t>no</t>
  </si>
  <si>
    <t>68 años</t>
  </si>
  <si>
    <t>sano</t>
  </si>
  <si>
    <t xml:space="preserve">Ninguno </t>
  </si>
  <si>
    <t>Ninguno</t>
  </si>
  <si>
    <t>Sana</t>
  </si>
  <si>
    <t>Sabo</t>
  </si>
  <si>
    <t xml:space="preserve">Hipertensión arterial - hipotiroidismo, bradicardia </t>
  </si>
  <si>
    <t>Hipertensión arterial</t>
  </si>
  <si>
    <t xml:space="preserve">Hipertensión-osteoporosis - artrosis </t>
  </si>
  <si>
    <t xml:space="preserve">Hipotiroidismos </t>
  </si>
  <si>
    <t xml:space="preserve">No presenta </t>
  </si>
  <si>
    <t xml:space="preserve">Ninguna </t>
  </si>
  <si>
    <t xml:space="preserve">No </t>
  </si>
  <si>
    <t xml:space="preserve">Cepillo interprocimal </t>
  </si>
  <si>
    <t>NO PRESENTA</t>
  </si>
  <si>
    <t>no presenta</t>
  </si>
  <si>
    <t>palillos madera</t>
  </si>
  <si>
    <t>No presenta</t>
  </si>
  <si>
    <t xml:space="preserve">Sin compromiso </t>
  </si>
  <si>
    <t xml:space="preserve"> No</t>
  </si>
  <si>
    <t xml:space="preserve"> No presenta</t>
  </si>
  <si>
    <t xml:space="preserve">Hipertensión arterial </t>
  </si>
  <si>
    <t>Diabetes II</t>
  </si>
  <si>
    <t>Diabetes tipo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</si>
</sst>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m/d/yyyy\ h:mm:ss"/>
    <numFmt numFmtId="165" formatCode="0&quot; / 2&quot;"/>
    <numFmt numFmtId="166" formatCode="_-* #,##0.000_-;\-* #,##0.000_-;_-* &quot;-&quot;??_-;_-@_-"/>
    <numFmt numFmtId="167" formatCode="0.000"/>
    <numFmt numFmtId="168" formatCode="#,##0.000_ ;\-#,##0.000\ "/>
  </numFmts>
  <fonts count="18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trike/>
      <sz val="12"/>
      <color rgb="FFD13438"/>
      <name val="Arial"/>
      <family val="2"/>
    </font>
    <font>
      <strike/>
      <sz val="12"/>
      <color rgb="FFD13438"/>
      <name val="Arial"/>
      <family val="2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scheme val="minor"/>
    </font>
    <font>
      <sz val="9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7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10"/>
      <color rgb="FF000000"/>
      <name val="Arial"/>
      <scheme val="minor"/>
    </font>
    <font>
      <b/>
      <sz val="10"/>
      <color rgb="FF00000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theme="0" tint="-0.1499984740745262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4" fontId="1" fillId="0" borderId="0" xfId="0" applyNumberFormat="1" applyFon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/>
    <xf numFmtId="0" fontId="9" fillId="2" borderId="0" xfId="0" applyFont="1" applyFill="1"/>
    <xf numFmtId="0" fontId="9" fillId="2" borderId="1" xfId="0" applyFont="1" applyFill="1" applyBorder="1"/>
    <xf numFmtId="0" fontId="9" fillId="3" borderId="0" xfId="0" applyFont="1" applyFill="1"/>
    <xf numFmtId="0" fontId="9" fillId="3" borderId="1" xfId="0" applyFont="1" applyFill="1" applyBorder="1"/>
    <xf numFmtId="0" fontId="0" fillId="3" borderId="0" xfId="0" applyFill="1"/>
    <xf numFmtId="10" fontId="0" fillId="3" borderId="0" xfId="0" applyNumberFormat="1" applyFill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/>
    <xf numFmtId="10" fontId="9" fillId="2" borderId="2" xfId="0" applyNumberFormat="1" applyFont="1" applyFill="1" applyBorder="1"/>
    <xf numFmtId="0" fontId="9" fillId="0" borderId="2" xfId="0" applyFont="1" applyBorder="1"/>
    <xf numFmtId="10" fontId="9" fillId="0" borderId="2" xfId="0" applyNumberFormat="1" applyFont="1" applyBorder="1"/>
    <xf numFmtId="10" fontId="9" fillId="2" borderId="0" xfId="0" applyNumberFormat="1" applyFont="1" applyFill="1"/>
    <xf numFmtId="0" fontId="9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10" fontId="9" fillId="0" borderId="0" xfId="0" applyNumberFormat="1" applyFont="1"/>
    <xf numFmtId="0" fontId="11" fillId="0" borderId="0" xfId="0" applyFont="1"/>
    <xf numFmtId="0" fontId="0" fillId="0" borderId="10" xfId="0" applyBorder="1" applyAlignment="1">
      <alignment horizontal="left"/>
    </xf>
    <xf numFmtId="10" fontId="0" fillId="0" borderId="10" xfId="0" applyNumberFormat="1" applyBorder="1"/>
    <xf numFmtId="0" fontId="0" fillId="0" borderId="10" xfId="0" applyBorder="1"/>
    <xf numFmtId="167" fontId="0" fillId="0" borderId="5" xfId="1" applyNumberFormat="1" applyFont="1" applyBorder="1" applyAlignment="1"/>
    <xf numFmtId="167" fontId="0" fillId="0" borderId="12" xfId="1" applyNumberFormat="1" applyFont="1" applyBorder="1" applyAlignment="1"/>
    <xf numFmtId="0" fontId="12" fillId="0" borderId="11" xfId="0" applyFont="1" applyBorder="1" applyAlignment="1">
      <alignment horizontal="left" vertical="top"/>
    </xf>
    <xf numFmtId="167" fontId="0" fillId="0" borderId="12" xfId="0" applyNumberFormat="1" applyBorder="1" applyAlignment="1">
      <alignment horizontal="right"/>
    </xf>
    <xf numFmtId="0" fontId="0" fillId="0" borderId="13" xfId="0" applyBorder="1"/>
    <xf numFmtId="0" fontId="9" fillId="4" borderId="8" xfId="0" applyFont="1" applyFill="1" applyBorder="1"/>
    <xf numFmtId="0" fontId="0" fillId="0" borderId="13" xfId="0" applyBorder="1" applyAlignment="1">
      <alignment horizontal="left"/>
    </xf>
    <xf numFmtId="10" fontId="0" fillId="0" borderId="13" xfId="0" applyNumberFormat="1" applyBorder="1"/>
    <xf numFmtId="167" fontId="0" fillId="0" borderId="7" xfId="1" applyNumberFormat="1" applyFont="1" applyBorder="1" applyAlignment="1"/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6" xfId="0" applyBorder="1"/>
    <xf numFmtId="167" fontId="0" fillId="0" borderId="9" xfId="0" applyNumberFormat="1" applyBorder="1" applyAlignment="1">
      <alignment horizontal="right"/>
    </xf>
    <xf numFmtId="167" fontId="0" fillId="0" borderId="8" xfId="0" applyNumberFormat="1" applyBorder="1" applyAlignment="1">
      <alignment horizontal="right"/>
    </xf>
    <xf numFmtId="167" fontId="0" fillId="0" borderId="16" xfId="0" applyNumberFormat="1" applyBorder="1" applyAlignment="1">
      <alignment horizontal="right"/>
    </xf>
    <xf numFmtId="0" fontId="0" fillId="6" borderId="16" xfId="0" applyFill="1" applyBorder="1"/>
    <xf numFmtId="0" fontId="0" fillId="6" borderId="9" xfId="0" applyFill="1" applyBorder="1"/>
    <xf numFmtId="0" fontId="0" fillId="6" borderId="8" xfId="0" applyFill="1" applyBorder="1"/>
    <xf numFmtId="0" fontId="0" fillId="5" borderId="3" xfId="0" applyFill="1" applyBorder="1" applyAlignment="1">
      <alignment horizontal="left"/>
    </xf>
    <xf numFmtId="0" fontId="9" fillId="4" borderId="3" xfId="0" applyFont="1" applyFill="1" applyBorder="1"/>
    <xf numFmtId="10" fontId="9" fillId="4" borderId="3" xfId="0" applyNumberFormat="1" applyFont="1" applyFill="1" applyBorder="1"/>
    <xf numFmtId="0" fontId="0" fillId="5" borderId="3" xfId="0" applyFill="1" applyBorder="1"/>
    <xf numFmtId="0" fontId="0" fillId="5" borderId="3" xfId="0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166" fontId="0" fillId="0" borderId="4" xfId="1" applyNumberFormat="1" applyFont="1" applyBorder="1" applyAlignment="1"/>
    <xf numFmtId="166" fontId="0" fillId="0" borderId="11" xfId="1" applyNumberFormat="1" applyFont="1" applyBorder="1" applyAlignment="1"/>
    <xf numFmtId="166" fontId="0" fillId="0" borderId="12" xfId="1" applyNumberFormat="1" applyFont="1" applyBorder="1" applyAlignment="1"/>
    <xf numFmtId="166" fontId="0" fillId="0" borderId="6" xfId="1" applyNumberFormat="1" applyFont="1" applyBorder="1" applyAlignment="1"/>
    <xf numFmtId="166" fontId="0" fillId="0" borderId="7" xfId="1" applyNumberFormat="1" applyFont="1" applyBorder="1" applyAlignment="1"/>
    <xf numFmtId="168" fontId="0" fillId="0" borderId="4" xfId="1" applyNumberFormat="1" applyFont="1" applyBorder="1" applyAlignment="1"/>
    <xf numFmtId="166" fontId="0" fillId="0" borderId="14" xfId="1" applyNumberFormat="1" applyFont="1" applyBorder="1" applyAlignment="1"/>
    <xf numFmtId="166" fontId="0" fillId="0" borderId="8" xfId="1" applyNumberFormat="1" applyFont="1" applyBorder="1" applyAlignment="1"/>
    <xf numFmtId="166" fontId="0" fillId="0" borderId="9" xfId="1" applyNumberFormat="1" applyFont="1" applyBorder="1" applyAlignment="1"/>
    <xf numFmtId="166" fontId="0" fillId="0" borderId="16" xfId="1" applyNumberFormat="1" applyFont="1" applyBorder="1" applyAlignment="1"/>
    <xf numFmtId="168" fontId="0" fillId="0" borderId="8" xfId="1" applyNumberFormat="1" applyFont="1" applyBorder="1" applyAlignment="1"/>
    <xf numFmtId="166" fontId="0" fillId="0" borderId="3" xfId="1" applyNumberFormat="1" applyFont="1" applyBorder="1" applyAlignment="1"/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9" fillId="4" borderId="4" xfId="0" applyFont="1" applyFill="1" applyBorder="1"/>
    <xf numFmtId="10" fontId="0" fillId="0" borderId="3" xfId="0" applyNumberFormat="1" applyBorder="1"/>
    <xf numFmtId="0" fontId="0" fillId="0" borderId="3" xfId="0" applyBorder="1"/>
    <xf numFmtId="0" fontId="10" fillId="0" borderId="3" xfId="0" applyFont="1" applyBorder="1" applyAlignment="1">
      <alignment horizontal="left"/>
    </xf>
    <xf numFmtId="0" fontId="17" fillId="0" borderId="3" xfId="0" applyFont="1" applyBorder="1" applyAlignment="1">
      <alignment horizontal="center" vertical="center"/>
    </xf>
    <xf numFmtId="10" fontId="0" fillId="0" borderId="0" xfId="2" applyNumberFormat="1" applyFont="1"/>
    <xf numFmtId="1" fontId="0" fillId="0" borderId="0" xfId="0" applyNumberFormat="1"/>
    <xf numFmtId="0" fontId="17" fillId="0" borderId="0" xfId="0" applyFont="1" applyAlignment="1">
      <alignment horizontal="center"/>
    </xf>
    <xf numFmtId="0" fontId="17" fillId="0" borderId="0" xfId="0" applyFont="1"/>
    <xf numFmtId="0" fontId="12" fillId="0" borderId="1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2" fillId="6" borderId="11" xfId="0" applyFont="1" applyFill="1" applyBorder="1" applyAlignment="1">
      <alignment horizontal="left" vertical="top"/>
    </xf>
    <xf numFmtId="0" fontId="17" fillId="0" borderId="3" xfId="0" applyFont="1" applyBorder="1"/>
    <xf numFmtId="9" fontId="0" fillId="0" borderId="3" xfId="2" applyFont="1" applyBorder="1"/>
    <xf numFmtId="0" fontId="0" fillId="8" borderId="0" xfId="0" applyFill="1"/>
    <xf numFmtId="0" fontId="17" fillId="0" borderId="0" xfId="0" applyFont="1" applyAlignment="1">
      <alignment wrapText="1"/>
    </xf>
    <xf numFmtId="0" fontId="0" fillId="6" borderId="0" xfId="0" applyFill="1"/>
    <xf numFmtId="0" fontId="12" fillId="6" borderId="4" xfId="0" applyFont="1" applyFill="1" applyBorder="1" applyAlignment="1">
      <alignment horizontal="left" vertical="top" wrapText="1"/>
    </xf>
    <xf numFmtId="0" fontId="11" fillId="6" borderId="6" xfId="0" applyFont="1" applyFill="1" applyBorder="1" applyAlignment="1">
      <alignment horizontal="left" vertical="top" wrapText="1"/>
    </xf>
    <xf numFmtId="0" fontId="12" fillId="6" borderId="11" xfId="0" applyFont="1" applyFill="1" applyBorder="1" applyAlignment="1">
      <alignment horizontal="left" vertical="top" wrapText="1"/>
    </xf>
    <xf numFmtId="0" fontId="11" fillId="6" borderId="11" xfId="0" applyFont="1" applyFill="1" applyBorder="1" applyAlignment="1">
      <alignment horizontal="left" vertical="top" wrapText="1"/>
    </xf>
    <xf numFmtId="0" fontId="15" fillId="5" borderId="4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left" vertical="top" wrapText="1"/>
    </xf>
    <xf numFmtId="0" fontId="12" fillId="8" borderId="11" xfId="0" applyFont="1" applyFill="1" applyBorder="1" applyAlignment="1">
      <alignment horizontal="left" vertical="top" wrapText="1"/>
    </xf>
    <xf numFmtId="0" fontId="11" fillId="8" borderId="11" xfId="0" applyFont="1" applyFill="1" applyBorder="1" applyAlignment="1">
      <alignment horizontal="left" vertical="top" wrapText="1"/>
    </xf>
    <xf numFmtId="0" fontId="12" fillId="7" borderId="11" xfId="0" applyFont="1" applyFill="1" applyBorder="1" applyAlignment="1">
      <alignment horizontal="left" vertical="top" wrapText="1"/>
    </xf>
    <xf numFmtId="0" fontId="11" fillId="7" borderId="11" xfId="0" applyFont="1" applyFill="1" applyBorder="1" applyAlignment="1">
      <alignment horizontal="left" vertical="top" wrapText="1"/>
    </xf>
    <xf numFmtId="0" fontId="12" fillId="8" borderId="4" xfId="0" applyFont="1" applyFill="1" applyBorder="1" applyAlignment="1">
      <alignment horizontal="left" vertical="top" wrapText="1"/>
    </xf>
    <xf numFmtId="0" fontId="11" fillId="8" borderId="6" xfId="0" applyFont="1" applyFill="1" applyBorder="1" applyAlignment="1">
      <alignment horizontal="left" vertical="top" wrapText="1"/>
    </xf>
    <xf numFmtId="0" fontId="12" fillId="9" borderId="4" xfId="0" applyFont="1" applyFill="1" applyBorder="1" applyAlignment="1">
      <alignment horizontal="left" vertical="top" wrapText="1"/>
    </xf>
    <xf numFmtId="0" fontId="11" fillId="9" borderId="11" xfId="0" applyFont="1" applyFill="1" applyBorder="1" applyAlignment="1">
      <alignment horizontal="left" vertical="top" wrapText="1"/>
    </xf>
    <xf numFmtId="0" fontId="11" fillId="9" borderId="6" xfId="0" applyFont="1" applyFill="1" applyBorder="1" applyAlignment="1">
      <alignment horizontal="left" vertical="top" wrapText="1"/>
    </xf>
    <xf numFmtId="0" fontId="12" fillId="9" borderId="11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center"/>
    </xf>
    <xf numFmtId="0" fontId="14" fillId="5" borderId="14" xfId="0" applyFont="1" applyFill="1" applyBorder="1" applyAlignment="1">
      <alignment horizontal="center"/>
    </xf>
    <xf numFmtId="0" fontId="14" fillId="5" borderId="15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12" fillId="0" borderId="4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3" fillId="4" borderId="3" xfId="0" applyFont="1" applyFill="1" applyBorder="1" applyAlignment="1">
      <alignment horizontal="center"/>
    </xf>
    <xf numFmtId="0" fontId="12" fillId="0" borderId="11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0" fillId="5" borderId="8" xfId="0" applyFill="1" applyBorder="1" applyAlignment="1">
      <alignment horizontal="center" wrapText="1"/>
    </xf>
    <xf numFmtId="0" fontId="8" fillId="4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cap="all" baseline="0">
                <a:effectLst/>
              </a:rPr>
              <a:t>Pacientes con gingivitis en su estado de salud en general </a:t>
            </a:r>
            <a:endParaRPr lang="es-CO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Tabulación!$B$5</c:f>
              <c:strCache>
                <c:ptCount val="1"/>
                <c:pt idx="0">
                  <c:v>Num Pacientes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Tabulación!$A$6:$A$8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Tabulación!$B$6:$B$8</c:f>
              <c:numCache>
                <c:formatCode>General</c:formatCode>
                <c:ptCount val="3"/>
                <c:pt idx="0">
                  <c:v>18</c:v>
                </c:pt>
                <c:pt idx="1">
                  <c:v>19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13-4E70-9486-8310DD152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74112"/>
        <c:axId val="190300304"/>
      </c:barChart>
      <c:lineChart>
        <c:grouping val="standard"/>
        <c:varyColors val="0"/>
        <c:ser>
          <c:idx val="1"/>
          <c:order val="1"/>
          <c:tx>
            <c:strRef>
              <c:f>Tabulación!$C$5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Tabulación!$A$6:$A$8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Tabulación!$C$6:$C$8</c:f>
              <c:numCache>
                <c:formatCode>0.00%</c:formatCode>
                <c:ptCount val="3"/>
                <c:pt idx="0">
                  <c:v>0.22500000000000001</c:v>
                </c:pt>
                <c:pt idx="1">
                  <c:v>0.23749999999999999</c:v>
                </c:pt>
                <c:pt idx="2">
                  <c:v>3.7499999999999999E-2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13-4E70-9486-8310DD152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1757168"/>
        <c:axId val="2081755728"/>
      </c:lineChart>
      <c:catAx>
        <c:axId val="20817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755728"/>
        <c:crosses val="autoZero"/>
        <c:auto val="1"/>
        <c:lblAlgn val="ctr"/>
        <c:lblOffset val="100"/>
        <c:noMultiLvlLbl val="0"/>
      </c:catAx>
      <c:valAx>
        <c:axId val="208175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757168"/>
        <c:crosses val="autoZero"/>
        <c:crossBetween val="between"/>
      </c:valAx>
      <c:valAx>
        <c:axId val="1903003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74112"/>
        <c:crosses val="max"/>
        <c:crossBetween val="between"/>
      </c:valAx>
      <c:catAx>
        <c:axId val="181874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30030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Otros complementos de higiene 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Tabulación!$A$284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Tabulación!$B$283:$I$283</c:f>
              <c:strCache>
                <c:ptCount val="8"/>
                <c:pt idx="0">
                  <c:v>Cepillo interproximal</c:v>
                </c:pt>
                <c:pt idx="1">
                  <c:v>N/I</c:v>
                </c:pt>
                <c:pt idx="2">
                  <c:v>Bicarbonato</c:v>
                </c:pt>
                <c:pt idx="3">
                  <c:v>Cepillo interpoximal</c:v>
                </c:pt>
                <c:pt idx="4">
                  <c:v>Enhebradores dentales</c:v>
                </c:pt>
                <c:pt idx="5">
                  <c:v>No</c:v>
                </c:pt>
                <c:pt idx="6">
                  <c:v>Palillo</c:v>
                </c:pt>
                <c:pt idx="7">
                  <c:v>Waterpick </c:v>
                </c:pt>
              </c:strCache>
            </c:strRef>
          </c:cat>
          <c:val>
            <c:numRef>
              <c:f>Tabulación!$B$284:$I$284</c:f>
              <c:numCache>
                <c:formatCode>General</c:formatCode>
                <c:ptCount val="8"/>
                <c:pt idx="0">
                  <c:v>2</c:v>
                </c:pt>
                <c:pt idx="1">
                  <c:v>38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37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00-4A27-8578-CCACB3CDCFB7}"/>
            </c:ext>
          </c:extLst>
        </c:ser>
        <c:ser>
          <c:idx val="1"/>
          <c:order val="1"/>
          <c:tx>
            <c:strRef>
              <c:f>Tabulación!$A$285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Tabulación!$B$283:$I$283</c:f>
              <c:strCache>
                <c:ptCount val="8"/>
                <c:pt idx="0">
                  <c:v>Cepillo interproximal</c:v>
                </c:pt>
                <c:pt idx="1">
                  <c:v>N/I</c:v>
                </c:pt>
                <c:pt idx="2">
                  <c:v>Bicarbonato</c:v>
                </c:pt>
                <c:pt idx="3">
                  <c:v>Cepillo interpoximal</c:v>
                </c:pt>
                <c:pt idx="4">
                  <c:v>Enhebradores dentales</c:v>
                </c:pt>
                <c:pt idx="5">
                  <c:v>No</c:v>
                </c:pt>
                <c:pt idx="6">
                  <c:v>Palillo</c:v>
                </c:pt>
                <c:pt idx="7">
                  <c:v>Waterpick </c:v>
                </c:pt>
              </c:strCache>
            </c:strRef>
          </c:cat>
          <c:val>
            <c:numRef>
              <c:f>Tabulación!$B$285:$I$285</c:f>
              <c:numCache>
                <c:formatCode>General</c:formatCode>
                <c:ptCount val="8"/>
                <c:pt idx="0">
                  <c:v>4</c:v>
                </c:pt>
                <c:pt idx="1">
                  <c:v>36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36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00-4A27-8578-CCACB3CDC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45172015"/>
        <c:axId val="445170095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Tabulación!$A$287</c15:sqref>
                        </c15:formulaRef>
                      </c:ext>
                    </c:extLst>
                    <c:strCache>
                      <c:ptCount val="1"/>
                      <c:pt idx="0">
                        <c:v>otros commplemementos de higiene oral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Tabulación!$B$283:$I$283</c15:sqref>
                        </c15:formulaRef>
                      </c:ext>
                    </c:extLst>
                    <c:strCache>
                      <c:ptCount val="8"/>
                      <c:pt idx="0">
                        <c:v>Cepillo interproximal</c:v>
                      </c:pt>
                      <c:pt idx="1">
                        <c:v>N/I</c:v>
                      </c:pt>
                      <c:pt idx="2">
                        <c:v>Bicarbonato</c:v>
                      </c:pt>
                      <c:pt idx="3">
                        <c:v>Cepillo interpoximal</c:v>
                      </c:pt>
                      <c:pt idx="4">
                        <c:v>Enhebradores dentales</c:v>
                      </c:pt>
                      <c:pt idx="5">
                        <c:v>No</c:v>
                      </c:pt>
                      <c:pt idx="6">
                        <c:v>Palillo</c:v>
                      </c:pt>
                      <c:pt idx="7">
                        <c:v>Waterpick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Tabulación!$B$287:$I$287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300-4A27-8578-CCACB3CDCFB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Tabulación!$A$288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7735934718993638E-2"/>
                  <c:y val="-0.11381745657689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00-4A27-8578-CCACB3CDCFB7}"/>
                </c:ext>
              </c:extLst>
            </c:dLbl>
            <c:dLbl>
              <c:idx val="2"/>
              <c:layout>
                <c:manualLayout>
                  <c:x val="-6.3865561360378131E-2"/>
                  <c:y val="-6.7741787597432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00-4A27-8578-CCACB3CDCFB7}"/>
                </c:ext>
              </c:extLst>
            </c:dLbl>
            <c:dLbl>
              <c:idx val="3"/>
              <c:layout>
                <c:manualLayout>
                  <c:x val="-4.343347255576311E-2"/>
                  <c:y val="-0.10125136503704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00-4A27-8578-CCACB3CDCFB7}"/>
                </c:ext>
              </c:extLst>
            </c:dLbl>
            <c:dLbl>
              <c:idx val="4"/>
              <c:layout>
                <c:manualLayout>
                  <c:x val="-4.3433472555763186E-2"/>
                  <c:y val="-0.12638354811675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00-4A27-8578-CCACB3CDCFB7}"/>
                </c:ext>
              </c:extLst>
            </c:dLbl>
            <c:dLbl>
              <c:idx val="6"/>
              <c:layout>
                <c:manualLayout>
                  <c:x val="-4.5476681436224763E-2"/>
                  <c:y val="-0.11800615375684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00-4A27-8578-CCACB3CDCFB7}"/>
                </c:ext>
              </c:extLst>
            </c:dLbl>
            <c:dLbl>
              <c:idx val="7"/>
              <c:layout>
                <c:manualLayout>
                  <c:x val="-4.3433472555763263E-2"/>
                  <c:y val="-0.13057224529670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00-4A27-8578-CCACB3CDCF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Tabulación!$B$283:$I$283</c:f>
              <c:strCache>
                <c:ptCount val="8"/>
                <c:pt idx="0">
                  <c:v>Cepillo interproximal</c:v>
                </c:pt>
                <c:pt idx="1">
                  <c:v>N/I</c:v>
                </c:pt>
                <c:pt idx="2">
                  <c:v>Bicarbonato</c:v>
                </c:pt>
                <c:pt idx="3">
                  <c:v>Cepillo interpoximal</c:v>
                </c:pt>
                <c:pt idx="4">
                  <c:v>Enhebradores dentales</c:v>
                </c:pt>
                <c:pt idx="5">
                  <c:v>No</c:v>
                </c:pt>
                <c:pt idx="6">
                  <c:v>Palillo</c:v>
                </c:pt>
                <c:pt idx="7">
                  <c:v>Waterpick </c:v>
                </c:pt>
              </c:strCache>
            </c:strRef>
          </c:cat>
          <c:val>
            <c:numRef>
              <c:f>Tabulación!$B$288:$I$288</c:f>
              <c:numCache>
                <c:formatCode>0.00%</c:formatCode>
                <c:ptCount val="8"/>
                <c:pt idx="0">
                  <c:v>2.5000000000000001E-2</c:v>
                </c:pt>
                <c:pt idx="1">
                  <c:v>0.47499999999999998</c:v>
                </c:pt>
                <c:pt idx="2">
                  <c:v>0</c:v>
                </c:pt>
                <c:pt idx="3">
                  <c:v>1.2500000000000001E-2</c:v>
                </c:pt>
                <c:pt idx="4">
                  <c:v>1.2500000000000001E-2</c:v>
                </c:pt>
                <c:pt idx="5">
                  <c:v>0.46250000000000002</c:v>
                </c:pt>
                <c:pt idx="6">
                  <c:v>1.2500000000000001E-2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00-4A27-8578-CCACB3CDCFB7}"/>
            </c:ext>
          </c:extLst>
        </c:ser>
        <c:ser>
          <c:idx val="4"/>
          <c:order val="4"/>
          <c:tx>
            <c:strRef>
              <c:f>Tabulación!$A$289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04320888046152E-3"/>
                  <c:y val="-5.4453063339367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00-4A27-8578-CCACB3CDCFB7}"/>
                </c:ext>
              </c:extLst>
            </c:dLbl>
            <c:dLbl>
              <c:idx val="2"/>
              <c:layout>
                <c:manualLayout>
                  <c:x val="0"/>
                  <c:y val="-7.1207852059173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00-4A27-8578-CCACB3CDCF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Tabulación!$B$283:$I$283</c:f>
              <c:strCache>
                <c:ptCount val="8"/>
                <c:pt idx="0">
                  <c:v>Cepillo interproximal</c:v>
                </c:pt>
                <c:pt idx="1">
                  <c:v>N/I</c:v>
                </c:pt>
                <c:pt idx="2">
                  <c:v>Bicarbonato</c:v>
                </c:pt>
                <c:pt idx="3">
                  <c:v>Cepillo interpoximal</c:v>
                </c:pt>
                <c:pt idx="4">
                  <c:v>Enhebradores dentales</c:v>
                </c:pt>
                <c:pt idx="5">
                  <c:v>No</c:v>
                </c:pt>
                <c:pt idx="6">
                  <c:v>Palillo</c:v>
                </c:pt>
                <c:pt idx="7">
                  <c:v>Waterpick </c:v>
                </c:pt>
              </c:strCache>
            </c:strRef>
          </c:cat>
          <c:val>
            <c:numRef>
              <c:f>Tabulación!$B$289:$I$289</c:f>
              <c:numCache>
                <c:formatCode>0.00%</c:formatCode>
                <c:ptCount val="8"/>
                <c:pt idx="0">
                  <c:v>0.05</c:v>
                </c:pt>
                <c:pt idx="1">
                  <c:v>0.45</c:v>
                </c:pt>
                <c:pt idx="2">
                  <c:v>1.2500000000000001E-2</c:v>
                </c:pt>
                <c:pt idx="3">
                  <c:v>1.2500000000000001E-2</c:v>
                </c:pt>
                <c:pt idx="4">
                  <c:v>0</c:v>
                </c:pt>
                <c:pt idx="5">
                  <c:v>0.45</c:v>
                </c:pt>
                <c:pt idx="6">
                  <c:v>1.2500000000000001E-2</c:v>
                </c:pt>
                <c:pt idx="7">
                  <c:v>1.2500000000000001E-2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00-4A27-8578-CCACB3CDC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177439"/>
        <c:axId val="489181279"/>
      </c:lineChart>
      <c:catAx>
        <c:axId val="445172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5170095"/>
        <c:crosses val="autoZero"/>
        <c:auto val="1"/>
        <c:lblAlgn val="ctr"/>
        <c:lblOffset val="100"/>
        <c:noMultiLvlLbl val="0"/>
      </c:catAx>
      <c:valAx>
        <c:axId val="445170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5172015"/>
        <c:crosses val="autoZero"/>
        <c:crossBetween val="between"/>
      </c:valAx>
      <c:valAx>
        <c:axId val="489181279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177439"/>
        <c:crosses val="max"/>
        <c:crossBetween val="between"/>
      </c:valAx>
      <c:catAx>
        <c:axId val="4891774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91812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¿Tiene usted algún dolor o malestar en sus dientes?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Tabulación!$A$308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Tabulación!$B$307:$E$307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Tabulación!$B$308:$E$308</c:f>
              <c:numCache>
                <c:formatCode>General</c:formatCode>
                <c:ptCount val="4"/>
                <c:pt idx="0">
                  <c:v>7</c:v>
                </c:pt>
                <c:pt idx="1">
                  <c:v>25</c:v>
                </c:pt>
                <c:pt idx="2">
                  <c:v>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D2-40D0-9A91-9286BBC192C5}"/>
            </c:ext>
          </c:extLst>
        </c:ser>
        <c:ser>
          <c:idx val="1"/>
          <c:order val="1"/>
          <c:tx>
            <c:strRef>
              <c:f>Tabulación!$A$309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Tabulación!$B$307:$E$307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Tabulación!$B$309:$E$309</c:f>
              <c:numCache>
                <c:formatCode>General</c:formatCode>
                <c:ptCount val="4"/>
                <c:pt idx="0">
                  <c:v>19</c:v>
                </c:pt>
                <c:pt idx="1">
                  <c:v>10</c:v>
                </c:pt>
                <c:pt idx="2">
                  <c:v>7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AD2-40D0-9A91-9286BBC19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45665407"/>
        <c:axId val="1445664927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Tabulación!$A$311</c15:sqref>
                        </c15:formulaRef>
                      </c:ext>
                    </c:extLst>
                    <c:strCache>
                      <c:ptCount val="1"/>
                      <c:pt idx="0">
                        <c:v>¿Tiene usted algún dolor o malestar en sus dientes?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Tabulación!$B$307:$E$307</c15:sqref>
                        </c15:formulaRef>
                      </c:ext>
                    </c:extLst>
                    <c:strCache>
                      <c:ptCount val="4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  <c:pt idx="3">
                        <c:v>Siempre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Tabulación!$B$311:$E$311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AAD2-40D0-9A91-9286BBC192C5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Tabulación!$A$312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9.283908245019229E-2"/>
                  <c:y val="-2.3148148148148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D2-40D0-9A91-9286BBC192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Tabulación!$B$307:$E$307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Tabulación!$B$312:$E$312</c:f>
              <c:numCache>
                <c:formatCode>0.00%</c:formatCode>
                <c:ptCount val="4"/>
                <c:pt idx="0">
                  <c:v>8.7499999999999994E-2</c:v>
                </c:pt>
                <c:pt idx="1">
                  <c:v>0.3125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D2-40D0-9A91-9286BBC192C5}"/>
            </c:ext>
          </c:extLst>
        </c:ser>
        <c:ser>
          <c:idx val="4"/>
          <c:order val="4"/>
          <c:tx>
            <c:strRef>
              <c:f>Tabulación!$A$313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Tabulación!$B$307:$E$307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Tabulación!$B$313:$E$313</c:f>
              <c:numCache>
                <c:formatCode>0.00%</c:formatCode>
                <c:ptCount val="4"/>
                <c:pt idx="0">
                  <c:v>0.23749999999999999</c:v>
                </c:pt>
                <c:pt idx="1">
                  <c:v>0.125</c:v>
                </c:pt>
                <c:pt idx="2">
                  <c:v>8.7499999999999994E-2</c:v>
                </c:pt>
                <c:pt idx="3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D2-40D0-9A91-9286BBC19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3197935"/>
        <c:axId val="1283196975"/>
      </c:lineChart>
      <c:catAx>
        <c:axId val="1445665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5664927"/>
        <c:crosses val="autoZero"/>
        <c:auto val="1"/>
        <c:lblAlgn val="ctr"/>
        <c:lblOffset val="100"/>
        <c:noMultiLvlLbl val="0"/>
      </c:catAx>
      <c:valAx>
        <c:axId val="1445664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5665407"/>
        <c:crosses val="autoZero"/>
        <c:crossBetween val="between"/>
      </c:valAx>
      <c:valAx>
        <c:axId val="1283196975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3197935"/>
        <c:crosses val="max"/>
        <c:crossBetween val="between"/>
      </c:valAx>
      <c:catAx>
        <c:axId val="12831979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831969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baseline="0">
                <a:effectLst/>
              </a:rPr>
              <a:t>¿</a:t>
            </a:r>
            <a:r>
              <a:rPr lang="es-CO" sz="1400" b="1" i="0" u="none" strike="noStrike" baseline="0">
                <a:effectLst/>
              </a:rPr>
              <a:t>En sus encías tiene algún dolor o malestar (inflamación, sangrado, agrandamiento)?</a:t>
            </a:r>
            <a:r>
              <a:rPr lang="es-CO" sz="1400" b="1" i="0" u="none" strike="noStrike" baseline="0"/>
              <a:t>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Tabulación!$A$332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Tabulación!$B$331:$E$331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Tabulación!$B$332:$E$332</c:f>
              <c:numCache>
                <c:formatCode>General</c:formatCode>
                <c:ptCount val="4"/>
                <c:pt idx="0">
                  <c:v>11</c:v>
                </c:pt>
                <c:pt idx="1">
                  <c:v>16</c:v>
                </c:pt>
                <c:pt idx="2">
                  <c:v>10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22-4ACB-BDC2-353C301ABF58}"/>
            </c:ext>
          </c:extLst>
        </c:ser>
        <c:ser>
          <c:idx val="1"/>
          <c:order val="1"/>
          <c:tx>
            <c:strRef>
              <c:f>Tabulación!$A$333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4351721476939885E-17"/>
                  <c:y val="0.186787161544788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5E-4615-B5AB-72A14314B1D7}"/>
                </c:ext>
              </c:extLst>
            </c:dLbl>
            <c:dLbl>
              <c:idx val="2"/>
              <c:layout>
                <c:manualLayout>
                  <c:x val="-3.7475038157408439E-3"/>
                  <c:y val="0.1260813340427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5E-4615-B5AB-72A14314B1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Tabulación!$B$331:$E$331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Tabulación!$B$333:$E$333</c:f>
              <c:numCache>
                <c:formatCode>General</c:formatCode>
                <c:ptCount val="4"/>
                <c:pt idx="0">
                  <c:v>13</c:v>
                </c:pt>
                <c:pt idx="1">
                  <c:v>8</c:v>
                </c:pt>
                <c:pt idx="2">
                  <c:v>7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22-4ACB-BDC2-353C301AB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1525455"/>
        <c:axId val="491525935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Tabulación!$A$334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Tabulación!$B$331:$E$331</c15:sqref>
                        </c15:formulaRef>
                      </c:ext>
                    </c:extLst>
                    <c:strCache>
                      <c:ptCount val="4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  <c:pt idx="3">
                        <c:v>Siempre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Tabulación!$B$334:$E$334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F22-4ACB-BDC2-353C301ABF58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Tabulación!$A$335</c15:sqref>
                        </c15:formulaRef>
                      </c:ext>
                    </c:extLst>
                    <c:strCache>
                      <c:ptCount val="1"/>
                      <c:pt idx="0">
                        <c:v>¿En sus encías tiene algún dolor o malestar (inflamación, sangrado, agrandamiento)?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Tabulación!$B$331:$E$331</c15:sqref>
                        </c15:formulaRef>
                      </c:ext>
                    </c:extLst>
                    <c:strCache>
                      <c:ptCount val="4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  <c:pt idx="3">
                        <c:v>Siempre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Tabulación!$B$335:$E$335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F22-4ACB-BDC2-353C301ABF58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4"/>
          <c:order val="4"/>
          <c:tx>
            <c:strRef>
              <c:f>Tabulación!$A$336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2788194477743294E-2"/>
                  <c:y val="-7.9384543656535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5E-4615-B5AB-72A14314B1D7}"/>
                </c:ext>
              </c:extLst>
            </c:dLbl>
            <c:dLbl>
              <c:idx val="1"/>
              <c:layout>
                <c:manualLayout>
                  <c:x val="-0.11527321737218836"/>
                  <c:y val="-6.5375506540676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5E-4615-B5AB-72A14314B1D7}"/>
                </c:ext>
              </c:extLst>
            </c:dLbl>
            <c:dLbl>
              <c:idx val="2"/>
              <c:layout>
                <c:manualLayout>
                  <c:x val="-8.5293186846261609E-2"/>
                  <c:y val="-9.8063259811014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5E-4615-B5AB-72A14314B1D7}"/>
                </c:ext>
              </c:extLst>
            </c:dLbl>
            <c:dLbl>
              <c:idx val="3"/>
              <c:layout>
                <c:manualLayout>
                  <c:x val="-0.10027390711944578"/>
                  <c:y val="-5.60361484634366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22-4ACB-BDC2-353C301ABF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Tabulación!$B$331:$E$331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Tabulación!$B$336:$E$336</c:f>
              <c:numCache>
                <c:formatCode>0.00%</c:formatCode>
                <c:ptCount val="4"/>
                <c:pt idx="0">
                  <c:v>0.13750000000000001</c:v>
                </c:pt>
                <c:pt idx="1">
                  <c:v>0.2</c:v>
                </c:pt>
                <c:pt idx="2">
                  <c:v>0.125</c:v>
                </c:pt>
                <c:pt idx="3">
                  <c:v>3.7499999999999999E-2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22-4ACB-BDC2-353C301ABF58}"/>
            </c:ext>
          </c:extLst>
        </c:ser>
        <c:ser>
          <c:idx val="5"/>
          <c:order val="5"/>
          <c:tx>
            <c:strRef>
              <c:f>Tabulación!$A$337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3687595393521436E-3"/>
                  <c:y val="-0.130751013081352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5E-4615-B5AB-72A14314B1D7}"/>
                </c:ext>
              </c:extLst>
            </c:dLbl>
            <c:dLbl>
              <c:idx val="1"/>
              <c:layout>
                <c:manualLayout>
                  <c:x val="1.6863767170833727E-2"/>
                  <c:y val="-0.1027329388496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5E-4615-B5AB-72A14314B1D7}"/>
                </c:ext>
              </c:extLst>
            </c:dLbl>
            <c:dLbl>
              <c:idx val="2"/>
              <c:layout>
                <c:manualLayout>
                  <c:x val="2.2485022894445063E-2"/>
                  <c:y val="-5.1366469424816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5E-4615-B5AB-72A14314B1D7}"/>
                </c:ext>
              </c:extLst>
            </c:dLbl>
            <c:dLbl>
              <c:idx val="3"/>
              <c:layout>
                <c:manualLayout>
                  <c:x val="7.4950076314816878E-3"/>
                  <c:y val="-0.14476005019721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5E-4615-B5AB-72A14314B1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Tabulación!$B$331:$E$331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Tabulación!$B$337:$E$337</c:f>
              <c:numCache>
                <c:formatCode>0.00%</c:formatCode>
                <c:ptCount val="4"/>
                <c:pt idx="0">
                  <c:v>0.16250000000000001</c:v>
                </c:pt>
                <c:pt idx="1">
                  <c:v>0.1</c:v>
                </c:pt>
                <c:pt idx="2">
                  <c:v>8.7499999999999994E-2</c:v>
                </c:pt>
                <c:pt idx="3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22-4ACB-BDC2-353C301AB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9115071"/>
        <c:axId val="1339113631"/>
      </c:lineChart>
      <c:catAx>
        <c:axId val="491525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1525935"/>
        <c:crosses val="autoZero"/>
        <c:auto val="1"/>
        <c:lblAlgn val="ctr"/>
        <c:lblOffset val="100"/>
        <c:noMultiLvlLbl val="0"/>
      </c:catAx>
      <c:valAx>
        <c:axId val="49152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1525455"/>
        <c:crosses val="autoZero"/>
        <c:crossBetween val="between"/>
      </c:valAx>
      <c:valAx>
        <c:axId val="1339113631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9115071"/>
        <c:crosses val="max"/>
        <c:crossBetween val="between"/>
      </c:valAx>
      <c:catAx>
        <c:axId val="13391150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9113631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¿Tiene en su boca algunas zonas de irritación como: heridas, úlceras o zonas de ardor o quemazón?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Tabulación!$A$359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Tabulación!$B$358:$E$358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Tabulación!$B$359:$E$359</c:f>
              <c:numCache>
                <c:formatCode>General</c:formatCode>
                <c:ptCount val="4"/>
                <c:pt idx="0">
                  <c:v>2</c:v>
                </c:pt>
                <c:pt idx="1">
                  <c:v>28</c:v>
                </c:pt>
                <c:pt idx="2">
                  <c:v>10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63-48F1-89DF-55448EC95D3A}"/>
            </c:ext>
          </c:extLst>
        </c:ser>
        <c:ser>
          <c:idx val="1"/>
          <c:order val="1"/>
          <c:tx>
            <c:strRef>
              <c:f>Tabulación!$A$360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Tabulación!$B$358:$E$358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Tabulación!$B$360:$E$360</c:f>
              <c:numCache>
                <c:formatCode>General</c:formatCode>
                <c:ptCount val="4"/>
                <c:pt idx="0">
                  <c:v>12</c:v>
                </c:pt>
                <c:pt idx="1">
                  <c:v>20</c:v>
                </c:pt>
                <c:pt idx="2">
                  <c:v>7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63-48F1-89DF-55448EC95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6165711"/>
        <c:axId val="466166191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Tabulación!$A$362</c15:sqref>
                        </c15:formulaRef>
                      </c:ext>
                    </c:extLst>
                    <c:strCache>
                      <c:ptCount val="1"/>
                      <c:pt idx="0">
                        <c:v>¿Tiene en su boca algunas zonas de irritación como: heridas, úlceras o zonas de ardor o quemazón?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Tabulación!$B$358:$E$358</c15:sqref>
                        </c15:formulaRef>
                      </c:ext>
                    </c:extLst>
                    <c:strCache>
                      <c:ptCount val="4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  <c:pt idx="3">
                        <c:v>Siempre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Tabulación!$B$362:$E$362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763-48F1-89DF-55448EC95D3A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Tabulación!$A$363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Tabulación!$B$358:$E$358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Tabulación!$B$363:$E$363</c:f>
              <c:numCache>
                <c:formatCode>0.00%</c:formatCode>
                <c:ptCount val="4"/>
                <c:pt idx="0">
                  <c:v>2.5000000000000001E-2</c:v>
                </c:pt>
                <c:pt idx="1">
                  <c:v>0.35</c:v>
                </c:pt>
                <c:pt idx="2">
                  <c:v>0.125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63-48F1-89DF-55448EC95D3A}"/>
            </c:ext>
          </c:extLst>
        </c:ser>
        <c:ser>
          <c:idx val="4"/>
          <c:order val="4"/>
          <c:tx>
            <c:strRef>
              <c:f>Tabulación!$A$364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Tabulación!$B$358:$E$358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Tabulación!$B$364:$E$364</c:f>
              <c:numCache>
                <c:formatCode>0.00%</c:formatCode>
                <c:ptCount val="4"/>
                <c:pt idx="0">
                  <c:v>0.15</c:v>
                </c:pt>
                <c:pt idx="1">
                  <c:v>0.25</c:v>
                </c:pt>
                <c:pt idx="2">
                  <c:v>8.7499999999999994E-2</c:v>
                </c:pt>
                <c:pt idx="3">
                  <c:v>1.2500000000000001E-2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63-48F1-89DF-55448EC95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9117471"/>
        <c:axId val="1339116031"/>
      </c:lineChart>
      <c:catAx>
        <c:axId val="466165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166191"/>
        <c:crosses val="autoZero"/>
        <c:auto val="1"/>
        <c:lblAlgn val="ctr"/>
        <c:lblOffset val="100"/>
        <c:noMultiLvlLbl val="0"/>
      </c:catAx>
      <c:valAx>
        <c:axId val="466166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165711"/>
        <c:crosses val="autoZero"/>
        <c:crossBetween val="between"/>
      </c:valAx>
      <c:valAx>
        <c:axId val="1339116031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9117471"/>
        <c:crosses val="max"/>
        <c:crossBetween val="between"/>
      </c:valAx>
      <c:catAx>
        <c:axId val="13391174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91160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¿Tiene usted dolor en el maxilar o en la mandíbula que considere se daba al estado de sus dientes o encías?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Tabulación!$A$385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Tabulación!$B$384:$E$384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Tabulación!$B$385:$E$385</c:f>
              <c:numCache>
                <c:formatCode>General</c:formatCode>
                <c:ptCount val="4"/>
                <c:pt idx="0">
                  <c:v>4</c:v>
                </c:pt>
                <c:pt idx="1">
                  <c:v>31</c:v>
                </c:pt>
                <c:pt idx="2">
                  <c:v>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93-4D4F-B114-D6A54B227F44}"/>
            </c:ext>
          </c:extLst>
        </c:ser>
        <c:ser>
          <c:idx val="1"/>
          <c:order val="1"/>
          <c:tx>
            <c:strRef>
              <c:f>Tabulación!$A$386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Tabulación!$B$384:$E$384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Tabulación!$B$386:$E$386</c:f>
              <c:numCache>
                <c:formatCode>General</c:formatCode>
                <c:ptCount val="4"/>
                <c:pt idx="0">
                  <c:v>9</c:v>
                </c:pt>
                <c:pt idx="1">
                  <c:v>21</c:v>
                </c:pt>
                <c:pt idx="2">
                  <c:v>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93-4D4F-B114-D6A54B227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29575935"/>
        <c:axId val="1329578335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Tabulación!$A$388</c15:sqref>
                        </c15:formulaRef>
                      </c:ext>
                    </c:extLst>
                    <c:strCache>
                      <c:ptCount val="1"/>
                      <c:pt idx="0">
                        <c:v>¿Tiene usted dolor en el maxilar o en la mandíbula que considere se daba al estado de sus dientes o encías?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Tabulación!$B$384:$E$384</c15:sqref>
                        </c15:formulaRef>
                      </c:ext>
                    </c:extLst>
                    <c:strCache>
                      <c:ptCount val="4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  <c:pt idx="3">
                        <c:v>Siempre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Tabulación!$B$388:$E$388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293-4D4F-B114-D6A54B227F4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Tabulación!$A$389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0218268700709883E-2"/>
                  <c:y val="-5.223720214254792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0572749670930496E-2"/>
                      <c:h val="0.219156999870778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F293-4D4F-B114-D6A54B227F44}"/>
                </c:ext>
              </c:extLst>
            </c:dLbl>
            <c:dLbl>
              <c:idx val="2"/>
              <c:layout>
                <c:manualLayout>
                  <c:x val="-8.1288602382800765E-2"/>
                  <c:y val="-5.2237202142548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93-4D4F-B114-D6A54B227F44}"/>
                </c:ext>
              </c:extLst>
            </c:dLbl>
            <c:dLbl>
              <c:idx val="3"/>
              <c:layout>
                <c:manualLayout>
                  <c:x val="-7.7716651478843921E-2"/>
                  <c:y val="-0.1436524772739035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428847863017099E-2"/>
                      <c:h val="9.29170946929538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F293-4D4F-B114-D6A54B227F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Tabulación!$B$384:$E$384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Tabulación!$B$389:$E$389</c:f>
              <c:numCache>
                <c:formatCode>0.00%</c:formatCode>
                <c:ptCount val="4"/>
                <c:pt idx="0">
                  <c:v>0.05</c:v>
                </c:pt>
                <c:pt idx="1">
                  <c:v>0.38750000000000001</c:v>
                </c:pt>
                <c:pt idx="2">
                  <c:v>6.25E-2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93-4D4F-B114-D6A54B227F44}"/>
            </c:ext>
          </c:extLst>
        </c:ser>
        <c:ser>
          <c:idx val="4"/>
          <c:order val="4"/>
          <c:tx>
            <c:strRef>
              <c:f>Tabulación!$A$390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0"/>
                  <c:y val="-6.5296502678184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93-4D4F-B114-D6A54B227F44}"/>
                </c:ext>
              </c:extLst>
            </c:dLbl>
            <c:dLbl>
              <c:idx val="1"/>
              <c:layout>
                <c:manualLayout>
                  <c:x val="1.785975451978289E-3"/>
                  <c:y val="-5.65903023210936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93-4D4F-B114-D6A54B227F44}"/>
                </c:ext>
              </c:extLst>
            </c:dLbl>
            <c:dLbl>
              <c:idx val="2"/>
              <c:layout>
                <c:manualLayout>
                  <c:x val="0"/>
                  <c:y val="-6.094340249963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93-4D4F-B114-D6A54B227F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Tabulación!$B$384:$E$384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Tabulación!$B$390:$E$390</c:f>
              <c:numCache>
                <c:formatCode>0.00%</c:formatCode>
                <c:ptCount val="4"/>
                <c:pt idx="0">
                  <c:v>0.1125</c:v>
                </c:pt>
                <c:pt idx="1">
                  <c:v>0.26250000000000001</c:v>
                </c:pt>
                <c:pt idx="2">
                  <c:v>0.1125</c:v>
                </c:pt>
                <c:pt idx="3">
                  <c:v>1.2500000000000001E-2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93-4D4F-B114-D6A54B227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768431"/>
        <c:axId val="221828208"/>
      </c:lineChart>
      <c:catAx>
        <c:axId val="1329575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9578335"/>
        <c:crosses val="autoZero"/>
        <c:auto val="1"/>
        <c:lblAlgn val="ctr"/>
        <c:lblOffset val="100"/>
        <c:noMultiLvlLbl val="0"/>
      </c:catAx>
      <c:valAx>
        <c:axId val="1329578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9575935"/>
        <c:crosses val="autoZero"/>
        <c:crossBetween val="between"/>
      </c:valAx>
      <c:valAx>
        <c:axId val="221828208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768431"/>
        <c:crosses val="max"/>
        <c:crossBetween val="between"/>
      </c:valAx>
      <c:catAx>
        <c:axId val="4507684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8282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¿Presenta dolor de cabeza que usted considere se deba al estado de su boca?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Tabulación!$A$411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Tabulación!$B$410:$D$410</c:f>
              <c:strCache>
                <c:ptCount val="3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</c:strCache>
            </c:strRef>
          </c:cat>
          <c:val>
            <c:numRef>
              <c:f>Tabulación!$B$411:$D$411</c:f>
              <c:numCache>
                <c:formatCode>General</c:formatCode>
                <c:ptCount val="3"/>
                <c:pt idx="0">
                  <c:v>2</c:v>
                </c:pt>
                <c:pt idx="1">
                  <c:v>33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72-44F7-A7EB-FA452BE7EA1B}"/>
            </c:ext>
          </c:extLst>
        </c:ser>
        <c:ser>
          <c:idx val="1"/>
          <c:order val="1"/>
          <c:tx>
            <c:strRef>
              <c:f>Tabulación!$A$412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Tabulación!$B$410:$D$410</c:f>
              <c:strCache>
                <c:ptCount val="3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</c:strCache>
            </c:strRef>
          </c:cat>
          <c:val>
            <c:numRef>
              <c:f>Tabulación!$B$412:$D$412</c:f>
              <c:numCache>
                <c:formatCode>General</c:formatCode>
                <c:ptCount val="3"/>
                <c:pt idx="0">
                  <c:v>7</c:v>
                </c:pt>
                <c:pt idx="1">
                  <c:v>26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72-44F7-A7EB-FA452BE7E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89175999"/>
        <c:axId val="489184639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Tabulación!$A$414</c15:sqref>
                        </c15:formulaRef>
                      </c:ext>
                    </c:extLst>
                    <c:strCache>
                      <c:ptCount val="1"/>
                      <c:pt idx="0">
                        <c:v>¿Presenta dolor de cabeza que usted considere se deba al estado de su boca?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Tabulación!$B$410:$D$410</c15:sqref>
                        </c15:formulaRef>
                      </c:ext>
                    </c:extLst>
                    <c:strCache>
                      <c:ptCount val="3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Tabulación!$B$414:$D$414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8472-44F7-A7EB-FA452BE7EA1B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Tabulación!$A$415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5293931012601474E-2"/>
                  <c:y val="-5.6036127859442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72-44F7-A7EB-FA452BE7EA1B}"/>
                </c:ext>
              </c:extLst>
            </c:dLbl>
            <c:dLbl>
              <c:idx val="2"/>
              <c:layout>
                <c:manualLayout>
                  <c:x val="-0.10186366677472547"/>
                  <c:y val="-4.2027095894581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72-44F7-A7EB-FA452BE7EA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Tabulación!$B$410:$D$410</c:f>
              <c:strCache>
                <c:ptCount val="3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</c:strCache>
            </c:strRef>
          </c:cat>
          <c:val>
            <c:numRef>
              <c:f>Tabulación!$B$415:$D$415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0.41249999999999998</c:v>
                </c:pt>
                <c:pt idx="2">
                  <c:v>6.25E-2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72-44F7-A7EB-FA452BE7EA1B}"/>
            </c:ext>
          </c:extLst>
        </c:ser>
        <c:ser>
          <c:idx val="4"/>
          <c:order val="4"/>
          <c:tx>
            <c:strRef>
              <c:f>Tabulación!$A$416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147921420764783E-17"/>
                  <c:y val="-3.2687741251341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72-44F7-A7EB-FA452BE7EA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Tabulación!$B$410:$D$410</c:f>
              <c:strCache>
                <c:ptCount val="3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</c:strCache>
            </c:strRef>
          </c:cat>
          <c:val>
            <c:numRef>
              <c:f>Tabulación!$B$416:$D$416</c:f>
              <c:numCache>
                <c:formatCode>0.00%</c:formatCode>
                <c:ptCount val="3"/>
                <c:pt idx="0">
                  <c:v>8.7499999999999994E-2</c:v>
                </c:pt>
                <c:pt idx="1">
                  <c:v>0.32500000000000001</c:v>
                </c:pt>
                <c:pt idx="2">
                  <c:v>8.7499999999999994E-2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72-44F7-A7EB-FA452BE7E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9786431"/>
        <c:axId val="1449785951"/>
      </c:lineChart>
      <c:catAx>
        <c:axId val="489175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184639"/>
        <c:crosses val="autoZero"/>
        <c:auto val="1"/>
        <c:lblAlgn val="ctr"/>
        <c:lblOffset val="100"/>
        <c:noMultiLvlLbl val="0"/>
      </c:catAx>
      <c:valAx>
        <c:axId val="489184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175999"/>
        <c:crosses val="autoZero"/>
        <c:crossBetween val="between"/>
      </c:valAx>
      <c:valAx>
        <c:axId val="1449785951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9786431"/>
        <c:crosses val="max"/>
        <c:crossBetween val="between"/>
      </c:valAx>
      <c:catAx>
        <c:axId val="14497864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9785951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¿Usted siente su boca seca o percibe poca cantidad de saliva en su boca?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Tabulación!$A$440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Tabulación!$B$439:$E$439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Tabulación!$B$440:$E$440</c:f>
              <c:numCache>
                <c:formatCode>General</c:formatCode>
                <c:ptCount val="4"/>
                <c:pt idx="0">
                  <c:v>4</c:v>
                </c:pt>
                <c:pt idx="1">
                  <c:v>29</c:v>
                </c:pt>
                <c:pt idx="2">
                  <c:v>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7D-4A37-A62F-79B5FC575341}"/>
            </c:ext>
          </c:extLst>
        </c:ser>
        <c:ser>
          <c:idx val="1"/>
          <c:order val="1"/>
          <c:tx>
            <c:strRef>
              <c:f>Tabulación!$A$441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Tabulación!$B$439:$E$439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Tabulación!$B$441:$E$441</c:f>
              <c:numCache>
                <c:formatCode>General</c:formatCode>
                <c:ptCount val="4"/>
                <c:pt idx="0">
                  <c:v>7</c:v>
                </c:pt>
                <c:pt idx="1">
                  <c:v>21</c:v>
                </c:pt>
                <c:pt idx="2">
                  <c:v>11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7D-4A37-A62F-79B5FC575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41965183"/>
        <c:axId val="1541965663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Tabulación!$A$443</c15:sqref>
                        </c15:formulaRef>
                      </c:ext>
                    </c:extLst>
                    <c:strCache>
                      <c:ptCount val="1"/>
                      <c:pt idx="0">
                        <c:v>¿Usted siente su boca seca o percibe poca cantidad de saliva en su boca?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Tabulación!$B$439:$E$439</c15:sqref>
                        </c15:formulaRef>
                      </c:ext>
                    </c:extLst>
                    <c:strCache>
                      <c:ptCount val="4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  <c:pt idx="3">
                        <c:v>Siempre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Tabulación!$B$443:$E$443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A7D-4A37-A62F-79B5FC57534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Tabulación!$A$444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1948622047244095"/>
                  <c:y val="-5.55557378244386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920844269466317"/>
                      <c:h val="8.03011081948089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DA7D-4A37-A62F-79B5FC5753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Tabulación!$B$439:$E$439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Tabulación!$B$444:$E$444</c:f>
              <c:numCache>
                <c:formatCode>0.00%</c:formatCode>
                <c:ptCount val="4"/>
                <c:pt idx="0">
                  <c:v>0.05</c:v>
                </c:pt>
                <c:pt idx="1">
                  <c:v>0.36249999999999999</c:v>
                </c:pt>
                <c:pt idx="2">
                  <c:v>8.7499999999999994E-2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7D-4A37-A62F-79B5FC575341}"/>
            </c:ext>
          </c:extLst>
        </c:ser>
        <c:ser>
          <c:idx val="4"/>
          <c:order val="4"/>
          <c:tx>
            <c:strRef>
              <c:f>Tabulación!$A$445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4.1666666666667559E-3"/>
                  <c:y val="-2.314632545931907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64306649168854"/>
                      <c:h val="0.126597404491105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DA7D-4A37-A62F-79B5FC5753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Tabulación!$B$439:$E$439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Tabulación!$B$445:$E$445</c:f>
              <c:numCache>
                <c:formatCode>0.00%</c:formatCode>
                <c:ptCount val="4"/>
                <c:pt idx="0">
                  <c:v>8.7499999999999994E-2</c:v>
                </c:pt>
                <c:pt idx="1">
                  <c:v>0.26250000000000001</c:v>
                </c:pt>
                <c:pt idx="2">
                  <c:v>0.13750000000000001</c:v>
                </c:pt>
                <c:pt idx="3">
                  <c:v>1.2500000000000001E-2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7D-4A37-A62F-79B5FC575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7244607"/>
        <c:axId val="1407242207"/>
      </c:lineChart>
      <c:catAx>
        <c:axId val="154196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1965663"/>
        <c:crosses val="autoZero"/>
        <c:auto val="1"/>
        <c:lblAlgn val="ctr"/>
        <c:lblOffset val="100"/>
        <c:noMultiLvlLbl val="0"/>
      </c:catAx>
      <c:valAx>
        <c:axId val="1541965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1965183"/>
        <c:crosses val="autoZero"/>
        <c:crossBetween val="between"/>
      </c:valAx>
      <c:valAx>
        <c:axId val="1407242207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7244607"/>
        <c:crosses val="max"/>
        <c:crossBetween val="between"/>
      </c:valAx>
      <c:catAx>
        <c:axId val="14072446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0724220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¿</a:t>
            </a:r>
            <a:r>
              <a:rPr lang="es-CO" b="1"/>
              <a:t>Tiene usted dificultad para tragar los alimentos?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Tabulación!$A$468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Tabulación!$B$467:$E$467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Tabulación!$B$468:$E$468</c:f>
              <c:numCache>
                <c:formatCode>General</c:formatCode>
                <c:ptCount val="4"/>
                <c:pt idx="0">
                  <c:v>1</c:v>
                </c:pt>
                <c:pt idx="1">
                  <c:v>33</c:v>
                </c:pt>
                <c:pt idx="2">
                  <c:v>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DE-4B75-B658-AC2627B96C03}"/>
            </c:ext>
          </c:extLst>
        </c:ser>
        <c:ser>
          <c:idx val="1"/>
          <c:order val="1"/>
          <c:tx>
            <c:strRef>
              <c:f>Tabulación!$A$469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Tabulación!$B$467:$E$467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Tabulación!$B$469:$E$469</c:f>
              <c:numCache>
                <c:formatCode>General</c:formatCode>
                <c:ptCount val="4"/>
                <c:pt idx="0">
                  <c:v>6</c:v>
                </c:pt>
                <c:pt idx="1">
                  <c:v>26</c:v>
                </c:pt>
                <c:pt idx="2">
                  <c:v>7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DE-4B75-B658-AC2627B96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05566991"/>
        <c:axId val="1441011215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Tabulación!$A$471</c15:sqref>
                        </c15:formulaRef>
                      </c:ext>
                    </c:extLst>
                    <c:strCache>
                      <c:ptCount val="1"/>
                      <c:pt idx="0">
                        <c:v>¿Tiene usted dificultad para tragar los alimentos?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Tabulación!$B$467:$E$467</c15:sqref>
                        </c15:formulaRef>
                      </c:ext>
                    </c:extLst>
                    <c:strCache>
                      <c:ptCount val="4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  <c:pt idx="3">
                        <c:v>Siempre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Tabulación!$B$471:$E$471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CDE-4B75-B658-AC2627B96C03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Tabulación!$A$472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3.0555555555555555E-2"/>
                  <c:y val="-6.48148148148148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64306649168854"/>
                      <c:h val="0.186782589676290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CDE-4B75-B658-AC2627B96C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Tabulación!$B$467:$E$467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Tabulación!$B$472:$E$472</c:f>
              <c:numCache>
                <c:formatCode>0.00%</c:formatCode>
                <c:ptCount val="4"/>
                <c:pt idx="0">
                  <c:v>1.2500000000000001E-2</c:v>
                </c:pt>
                <c:pt idx="1">
                  <c:v>0.41249999999999998</c:v>
                </c:pt>
                <c:pt idx="2">
                  <c:v>6.25E-2</c:v>
                </c:pt>
                <c:pt idx="3">
                  <c:v>1.2500000000000001E-2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DE-4B75-B658-AC2627B96C03}"/>
            </c:ext>
          </c:extLst>
        </c:ser>
        <c:ser>
          <c:idx val="4"/>
          <c:order val="4"/>
          <c:tx>
            <c:strRef>
              <c:f>Tabulación!$A$473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Tabulación!$B$467:$E$467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Tabulación!$B$473:$E$473</c:f>
              <c:numCache>
                <c:formatCode>0.00%</c:formatCode>
                <c:ptCount val="4"/>
                <c:pt idx="0">
                  <c:v>7.4999999999999997E-2</c:v>
                </c:pt>
                <c:pt idx="1">
                  <c:v>0.32500000000000001</c:v>
                </c:pt>
                <c:pt idx="2">
                  <c:v>8.7499999999999994E-2</c:v>
                </c:pt>
                <c:pt idx="3">
                  <c:v>1.2500000000000001E-2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DE-4B75-B658-AC2627B96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3196495"/>
        <c:axId val="1283196015"/>
      </c:lineChart>
      <c:catAx>
        <c:axId val="1505566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1011215"/>
        <c:crosses val="autoZero"/>
        <c:auto val="1"/>
        <c:lblAlgn val="ctr"/>
        <c:lblOffset val="100"/>
        <c:noMultiLvlLbl val="0"/>
      </c:catAx>
      <c:valAx>
        <c:axId val="1441011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5566991"/>
        <c:crosses val="autoZero"/>
        <c:crossBetween val="between"/>
      </c:valAx>
      <c:valAx>
        <c:axId val="1283196015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3196495"/>
        <c:crosses val="max"/>
        <c:crossBetween val="between"/>
      </c:valAx>
      <c:catAx>
        <c:axId val="12831964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8319601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¿Necesita usted beber líquidos para ayudar a tragar los alimentos?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Tabulación!$A$493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Tabulación!$B$492:$E$492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Tabulación!$B$493:$E$493</c:f>
              <c:numCache>
                <c:formatCode>General</c:formatCode>
                <c:ptCount val="4"/>
                <c:pt idx="0">
                  <c:v>4</c:v>
                </c:pt>
                <c:pt idx="1">
                  <c:v>27</c:v>
                </c:pt>
                <c:pt idx="2">
                  <c:v>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EA-4990-8507-18E24E009924}"/>
            </c:ext>
          </c:extLst>
        </c:ser>
        <c:ser>
          <c:idx val="1"/>
          <c:order val="1"/>
          <c:tx>
            <c:strRef>
              <c:f>Tabulación!$A$494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Tabulación!$B$492:$E$492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Tabulación!$B$494:$E$494</c:f>
              <c:numCache>
                <c:formatCode>General</c:formatCode>
                <c:ptCount val="4"/>
                <c:pt idx="0">
                  <c:v>6</c:v>
                </c:pt>
                <c:pt idx="1">
                  <c:v>22</c:v>
                </c:pt>
                <c:pt idx="2">
                  <c:v>10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EA-4990-8507-18E24E009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42803375"/>
        <c:axId val="1542803855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Tabulación!$A$496</c15:sqref>
                        </c15:formulaRef>
                      </c:ext>
                    </c:extLst>
                    <c:strCache>
                      <c:ptCount val="1"/>
                      <c:pt idx="0">
                        <c:v>¿Necesita usted beber líquidos para ayudar a tragar los alimentos?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Tabulación!$B$492:$E$492</c15:sqref>
                        </c15:formulaRef>
                      </c:ext>
                    </c:extLst>
                    <c:strCache>
                      <c:ptCount val="4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  <c:pt idx="3">
                        <c:v>Siempre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Tabulación!$B$496:$E$496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BEA-4990-8507-18E24E00992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Tabulación!$A$497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0190118158624336E-2"/>
                  <c:y val="-7.568720074401338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704639185073313E-2"/>
                      <c:h val="0.2125023720913454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0BEA-4990-8507-18E24E0099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Tabulación!$B$492:$E$492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Tabulación!$B$497:$E$497</c:f>
              <c:numCache>
                <c:formatCode>0.00%</c:formatCode>
                <c:ptCount val="4"/>
                <c:pt idx="0">
                  <c:v>0.05</c:v>
                </c:pt>
                <c:pt idx="1">
                  <c:v>0.33750000000000002</c:v>
                </c:pt>
                <c:pt idx="2">
                  <c:v>0.1125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EA-4990-8507-18E24E009924}"/>
            </c:ext>
          </c:extLst>
        </c:ser>
        <c:ser>
          <c:idx val="4"/>
          <c:order val="4"/>
          <c:tx>
            <c:strRef>
              <c:f>Tabulación!$A$498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4.2427394867755146E-3"/>
                  <c:y val="-2.788465911675087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988929456605293"/>
                      <c:h val="0.1208808339724256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BEA-4990-8507-18E24E0099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Tabulación!$B$492:$E$492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Tabulación!$B$498:$E$498</c:f>
              <c:numCache>
                <c:formatCode>0.00%</c:formatCode>
                <c:ptCount val="4"/>
                <c:pt idx="0">
                  <c:v>7.4999999999999997E-2</c:v>
                </c:pt>
                <c:pt idx="1">
                  <c:v>0.27500000000000002</c:v>
                </c:pt>
                <c:pt idx="2">
                  <c:v>0.125</c:v>
                </c:pt>
                <c:pt idx="3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EA-4990-8507-18E24E009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7521919"/>
        <c:axId val="1047521439"/>
      </c:lineChart>
      <c:catAx>
        <c:axId val="1542803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2803855"/>
        <c:crosses val="autoZero"/>
        <c:auto val="1"/>
        <c:lblAlgn val="ctr"/>
        <c:lblOffset val="100"/>
        <c:noMultiLvlLbl val="0"/>
      </c:catAx>
      <c:valAx>
        <c:axId val="154280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2803375"/>
        <c:crosses val="autoZero"/>
        <c:crossBetween val="between"/>
      </c:valAx>
      <c:valAx>
        <c:axId val="1047521439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7521919"/>
        <c:crosses val="max"/>
        <c:crossBetween val="between"/>
      </c:valAx>
      <c:catAx>
        <c:axId val="10475219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47521439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¿Se siente usted incomodó comiendo algunos alimentos debido a problemas con sus dientes, prótesis o con los tejidos de su boca (lengua, paladar mejilla)?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Tabulación!$A$524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Tabulación!$B$523:$E$523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Tabulación!$B$524:$E$524</c:f>
              <c:numCache>
                <c:formatCode>General</c:formatCode>
                <c:ptCount val="4"/>
                <c:pt idx="0">
                  <c:v>4</c:v>
                </c:pt>
                <c:pt idx="1">
                  <c:v>29</c:v>
                </c:pt>
                <c:pt idx="2">
                  <c:v>5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C-46D0-888D-350622323839}"/>
            </c:ext>
          </c:extLst>
        </c:ser>
        <c:ser>
          <c:idx val="1"/>
          <c:order val="1"/>
          <c:tx>
            <c:strRef>
              <c:f>Tabulación!$A$525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Tabulación!$B$523:$E$523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Tabulación!$B$525:$E$525</c:f>
              <c:numCache>
                <c:formatCode>General</c:formatCode>
                <c:ptCount val="4"/>
                <c:pt idx="0">
                  <c:v>11</c:v>
                </c:pt>
                <c:pt idx="1">
                  <c:v>18</c:v>
                </c:pt>
                <c:pt idx="2">
                  <c:v>9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3C-46D0-888D-350622323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42805775"/>
        <c:axId val="1542806735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Tabulación!$A$527</c15:sqref>
                        </c15:formulaRef>
                      </c:ext>
                    </c:extLst>
                    <c:strCache>
                      <c:ptCount val="1"/>
                      <c:pt idx="0">
                        <c:v>¿Se siente usted incomodó comiendo algunos alimentos debido a problemas con sus dientes, prótesis o con los tejidos de su boca (lengua, paladar mejilla)?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Tabulación!$B$523:$E$523</c15:sqref>
                        </c15:formulaRef>
                      </c:ext>
                    </c:extLst>
                    <c:strCache>
                      <c:ptCount val="4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  <c:pt idx="3">
                        <c:v>Siempre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Tabulación!$B$527:$E$527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F3C-46D0-888D-350622323839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Tabulación!$A$528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8046740316572447E-2"/>
                  <c:y val="-4.202711134757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3C-46D0-888D-350622323839}"/>
                </c:ext>
              </c:extLst>
            </c:dLbl>
            <c:dLbl>
              <c:idx val="2"/>
              <c:layout>
                <c:manualLayout>
                  <c:x val="-9.5797330783395043E-2"/>
                  <c:y val="-3.81630438659353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668533678949116"/>
                      <c:h val="0.1276925571566875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F3C-46D0-888D-350622323839}"/>
                </c:ext>
              </c:extLst>
            </c:dLbl>
            <c:dLbl>
              <c:idx val="3"/>
              <c:layout>
                <c:manualLayout>
                  <c:x val="-7.1479099007311281E-2"/>
                  <c:y val="-8.872390173377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3C-46D0-888D-3506223238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Tabulación!$B$523:$E$523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Tabulación!$B$528:$E$528</c:f>
              <c:numCache>
                <c:formatCode>0.00%</c:formatCode>
                <c:ptCount val="4"/>
                <c:pt idx="0">
                  <c:v>0.05</c:v>
                </c:pt>
                <c:pt idx="1">
                  <c:v>0.36249999999999999</c:v>
                </c:pt>
                <c:pt idx="2">
                  <c:v>6.25E-2</c:v>
                </c:pt>
                <c:pt idx="3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3C-46D0-888D-350622323839}"/>
            </c:ext>
          </c:extLst>
        </c:ser>
        <c:ser>
          <c:idx val="4"/>
          <c:order val="4"/>
          <c:tx>
            <c:strRef>
              <c:f>Tabulación!$A$529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2.6922417127549312E-2"/>
                  <c:y val="-8.40542226951549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3C-46D0-888D-3506223238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Tabulación!$B$523:$E$523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Tabulación!$B$529:$E$529</c:f>
              <c:numCache>
                <c:formatCode>0.00%</c:formatCode>
                <c:ptCount val="4"/>
                <c:pt idx="0">
                  <c:v>0.13750000000000001</c:v>
                </c:pt>
                <c:pt idx="1">
                  <c:v>0.22500000000000001</c:v>
                </c:pt>
                <c:pt idx="2">
                  <c:v>0.1125</c:v>
                </c:pt>
                <c:pt idx="3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3C-46D0-888D-350622323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840623"/>
        <c:axId val="1417839663"/>
      </c:lineChart>
      <c:catAx>
        <c:axId val="1542805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2806735"/>
        <c:crosses val="autoZero"/>
        <c:auto val="1"/>
        <c:lblAlgn val="ctr"/>
        <c:lblOffset val="100"/>
        <c:noMultiLvlLbl val="0"/>
      </c:catAx>
      <c:valAx>
        <c:axId val="1542806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2805775"/>
        <c:crosses val="autoZero"/>
        <c:crossBetween val="between"/>
      </c:valAx>
      <c:valAx>
        <c:axId val="1417839663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7840623"/>
        <c:crosses val="max"/>
        <c:crossBetween val="between"/>
      </c:valAx>
      <c:catAx>
        <c:axId val="14178406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1783966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cap="all" baseline="0">
                <a:effectLst/>
              </a:rPr>
              <a:t>Pacientes con PERIODONTITIS en su estado de salud en general </a:t>
            </a:r>
            <a:endParaRPr lang="es-CO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Tabulación!$B$28</c:f>
              <c:strCache>
                <c:ptCount val="1"/>
                <c:pt idx="0">
                  <c:v>Num Pacientes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Tabulación!$A$29:$A$31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Tabulación!$B$29:$B$31</c:f>
              <c:numCache>
                <c:formatCode>General</c:formatCode>
                <c:ptCount val="3"/>
                <c:pt idx="0">
                  <c:v>11</c:v>
                </c:pt>
                <c:pt idx="1">
                  <c:v>17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27-4595-A32C-842107E50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74112"/>
        <c:axId val="190300304"/>
      </c:barChart>
      <c:lineChart>
        <c:grouping val="standard"/>
        <c:varyColors val="0"/>
        <c:ser>
          <c:idx val="1"/>
          <c:order val="1"/>
          <c:tx>
            <c:strRef>
              <c:f>Tabulación!$C$28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Tabulación!$A$29:$A$31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Tabulación!$C$29:$C$31</c:f>
              <c:numCache>
                <c:formatCode>0.00%</c:formatCode>
                <c:ptCount val="3"/>
                <c:pt idx="0">
                  <c:v>0.13750000000000001</c:v>
                </c:pt>
                <c:pt idx="1">
                  <c:v>0.21249999999999999</c:v>
                </c:pt>
                <c:pt idx="2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27-4595-A32C-842107E50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1757168"/>
        <c:axId val="2081755728"/>
      </c:lineChart>
      <c:catAx>
        <c:axId val="20817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755728"/>
        <c:crosses val="autoZero"/>
        <c:auto val="1"/>
        <c:lblAlgn val="ctr"/>
        <c:lblOffset val="100"/>
        <c:noMultiLvlLbl val="0"/>
      </c:catAx>
      <c:valAx>
        <c:axId val="208175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757168"/>
        <c:crosses val="autoZero"/>
        <c:crossBetween val="between"/>
      </c:valAx>
      <c:valAx>
        <c:axId val="1903003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74112"/>
        <c:crosses val="max"/>
        <c:crossBetween val="between"/>
      </c:valAx>
      <c:catAx>
        <c:axId val="181874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30030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¿Sus dientes, prótesis o tejidos de su boca (lengua, paladar mejilla) le interfieren al comer o al masticar?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Tabulación!$A$548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Tabulación!$B$547:$E$547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Tabulación!$B$548:$E$548</c:f>
              <c:numCache>
                <c:formatCode>General</c:formatCode>
                <c:ptCount val="4"/>
                <c:pt idx="0">
                  <c:v>2</c:v>
                </c:pt>
                <c:pt idx="1">
                  <c:v>29</c:v>
                </c:pt>
                <c:pt idx="2">
                  <c:v>7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EA-4BF6-A18E-615782BE7114}"/>
            </c:ext>
          </c:extLst>
        </c:ser>
        <c:ser>
          <c:idx val="1"/>
          <c:order val="1"/>
          <c:tx>
            <c:strRef>
              <c:f>Tabulación!$A$549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Tabulación!$B$547:$E$547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Tabulación!$B$549:$E$549</c:f>
              <c:numCache>
                <c:formatCode>General</c:formatCode>
                <c:ptCount val="4"/>
                <c:pt idx="0">
                  <c:v>8</c:v>
                </c:pt>
                <c:pt idx="1">
                  <c:v>22</c:v>
                </c:pt>
                <c:pt idx="2">
                  <c:v>6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EA-4BF6-A18E-615782BE7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21204159"/>
        <c:axId val="1421200799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Tabulación!$A$551</c15:sqref>
                        </c15:formulaRef>
                      </c:ext>
                    </c:extLst>
                    <c:strCache>
                      <c:ptCount val="1"/>
                      <c:pt idx="0">
                        <c:v>¿Sus dientes, prótesis o tejidos de su boca (lengua, paladar mejilla) le interfieren al comer o al masticar?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Tabulación!$B$547:$E$547</c15:sqref>
                        </c15:formulaRef>
                      </c:ext>
                    </c:extLst>
                    <c:strCache>
                      <c:ptCount val="4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  <c:pt idx="3">
                        <c:v>Siempre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Tabulación!$B$551:$E$551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DEA-4BF6-A18E-615782BE711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Tabulación!$A$552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6642796276900511E-2"/>
                  <c:y val="-0.10121406848630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EA-4BF6-A18E-615782BE7114}"/>
                </c:ext>
              </c:extLst>
            </c:dLbl>
            <c:dLbl>
              <c:idx val="3"/>
              <c:layout>
                <c:manualLayout>
                  <c:x val="-8.7158517819440992E-2"/>
                  <c:y val="-5.0213271615699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A-4BF6-A18E-615782BE7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Tabulación!$B$547:$E$547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Tabulación!$B$552:$E$552</c:f>
              <c:numCache>
                <c:formatCode>0.00%</c:formatCode>
                <c:ptCount val="4"/>
                <c:pt idx="0">
                  <c:v>2.5000000000000001E-2</c:v>
                </c:pt>
                <c:pt idx="1">
                  <c:v>0.36249999999999999</c:v>
                </c:pt>
                <c:pt idx="2">
                  <c:v>8.7499999999999994E-2</c:v>
                </c:pt>
                <c:pt idx="3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EA-4BF6-A18E-615782BE7114}"/>
            </c:ext>
          </c:extLst>
        </c:ser>
        <c:ser>
          <c:idx val="4"/>
          <c:order val="4"/>
          <c:tx>
            <c:strRef>
              <c:f>Tabulación!$A$553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1.4020686584663261E-2"/>
                  <c:y val="-3.6518742993235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EA-4BF6-A18E-615782BE7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Tabulación!$B$547:$E$547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Tabulación!$B$553:$E$553</c:f>
              <c:numCache>
                <c:formatCode>0.00%</c:formatCode>
                <c:ptCount val="4"/>
                <c:pt idx="0">
                  <c:v>0.1</c:v>
                </c:pt>
                <c:pt idx="1">
                  <c:v>0.27500000000000002</c:v>
                </c:pt>
                <c:pt idx="2">
                  <c:v>7.4999999999999997E-2</c:v>
                </c:pt>
                <c:pt idx="3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EA-4BF6-A18E-615782BE7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4118143"/>
        <c:axId val="1624124383"/>
      </c:lineChart>
      <c:catAx>
        <c:axId val="142120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00799"/>
        <c:crosses val="autoZero"/>
        <c:auto val="1"/>
        <c:lblAlgn val="ctr"/>
        <c:lblOffset val="100"/>
        <c:noMultiLvlLbl val="0"/>
      </c:catAx>
      <c:valAx>
        <c:axId val="1421200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204159"/>
        <c:crosses val="autoZero"/>
        <c:crossBetween val="between"/>
      </c:valAx>
      <c:valAx>
        <c:axId val="1624124383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4118143"/>
        <c:crosses val="max"/>
        <c:crossBetween val="between"/>
      </c:valAx>
      <c:catAx>
        <c:axId val="162411814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2412438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¿Sus dientes Prótesis o tejidos de su boca (lengua, paladar, mejillas) le interfieren al hablar?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Tabulación!$A$573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Tabulación!$B$572:$D$572</c:f>
              <c:strCache>
                <c:ptCount val="3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</c:strCache>
            </c:strRef>
          </c:cat>
          <c:val>
            <c:numRef>
              <c:f>Tabulación!$B$573:$D$573</c:f>
              <c:numCache>
                <c:formatCode>General</c:formatCode>
                <c:ptCount val="3"/>
                <c:pt idx="0">
                  <c:v>4</c:v>
                </c:pt>
                <c:pt idx="1">
                  <c:v>35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5-4FC9-8137-6FF7BECBF4F6}"/>
            </c:ext>
          </c:extLst>
        </c:ser>
        <c:ser>
          <c:idx val="1"/>
          <c:order val="1"/>
          <c:tx>
            <c:strRef>
              <c:f>Tabulación!$A$574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Tabulación!$B$572:$D$572</c:f>
              <c:strCache>
                <c:ptCount val="3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</c:strCache>
            </c:strRef>
          </c:cat>
          <c:val>
            <c:numRef>
              <c:f>Tabulación!$B$574:$D$574</c:f>
              <c:numCache>
                <c:formatCode>General</c:formatCode>
                <c:ptCount val="3"/>
                <c:pt idx="0">
                  <c:v>5</c:v>
                </c:pt>
                <c:pt idx="1">
                  <c:v>27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15-4FC9-8137-6FF7BECBF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42804335"/>
        <c:axId val="1542805295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Tabulación!$A$576</c15:sqref>
                        </c15:formulaRef>
                      </c:ext>
                    </c:extLst>
                    <c:strCache>
                      <c:ptCount val="1"/>
                      <c:pt idx="0">
                        <c:v>¿Sus dientes Prótesis o tejidos de su boca (lengua, paladar, mejillas) le interfieren al hablar?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Tabulación!$B$572:$D$572</c15:sqref>
                        </c15:formulaRef>
                      </c:ext>
                    </c:extLst>
                    <c:strCache>
                      <c:ptCount val="3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Tabulación!$B$576:$D$576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815-4FC9-8137-6FF7BECBF4F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Tabulación!$A$577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2815-4FC9-8137-6FF7BECBF4F6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15-4FC9-8137-6FF7BECBF4F6}"/>
              </c:ext>
            </c:extLst>
          </c:dPt>
          <c:dLbls>
            <c:dLbl>
              <c:idx val="0"/>
              <c:layout>
                <c:manualLayout>
                  <c:x val="-9.2795409663087719E-2"/>
                  <c:y val="-6.7964060747383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15-4FC9-8137-6FF7BECBF4F6}"/>
                </c:ext>
              </c:extLst>
            </c:dLbl>
            <c:dLbl>
              <c:idx val="2"/>
              <c:layout>
                <c:manualLayout>
                  <c:x val="-0.10772287043148765"/>
                  <c:y val="-9.96806224294957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807993730802305E-2"/>
                      <c:h val="0.119367723742682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815-4FC9-8137-6FF7BECBF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Tabulación!$B$572:$D$572</c:f>
              <c:strCache>
                <c:ptCount val="3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</c:strCache>
            </c:strRef>
          </c:cat>
          <c:val>
            <c:numRef>
              <c:f>Tabulación!$B$577:$D$577</c:f>
              <c:numCache>
                <c:formatCode>0.00%</c:formatCode>
                <c:ptCount val="3"/>
                <c:pt idx="0">
                  <c:v>0.05</c:v>
                </c:pt>
                <c:pt idx="1">
                  <c:v>0.4375</c:v>
                </c:pt>
                <c:pt idx="2">
                  <c:v>1.2500000000000001E-2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15-4FC9-8137-6FF7BECBF4F6}"/>
            </c:ext>
          </c:extLst>
        </c:ser>
        <c:ser>
          <c:idx val="4"/>
          <c:order val="4"/>
          <c:tx>
            <c:strRef>
              <c:f>Tabulación!$A$578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3974831864571213E-3"/>
                  <c:y val="-4.9840311214747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15-4FC9-8137-6FF7BECBF4F6}"/>
                </c:ext>
              </c:extLst>
            </c:dLbl>
            <c:dLbl>
              <c:idx val="2"/>
              <c:layout>
                <c:manualLayout>
                  <c:x val="-1.066247197742847E-2"/>
                  <c:y val="-9.9680622429495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15-4FC9-8137-6FF7BECBF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Tabulación!$B$572:$D$572</c:f>
              <c:strCache>
                <c:ptCount val="3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</c:strCache>
            </c:strRef>
          </c:cat>
          <c:val>
            <c:numRef>
              <c:f>Tabulación!$B$578:$D$578</c:f>
              <c:numCache>
                <c:formatCode>0.00%</c:formatCode>
                <c:ptCount val="3"/>
                <c:pt idx="0">
                  <c:v>6.25E-2</c:v>
                </c:pt>
                <c:pt idx="1">
                  <c:v>0.33750000000000002</c:v>
                </c:pt>
                <c:pt idx="2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15-4FC9-8137-6FF7BECBF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9942303"/>
        <c:axId val="1439941343"/>
      </c:lineChart>
      <c:catAx>
        <c:axId val="1542804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2805295"/>
        <c:crosses val="autoZero"/>
        <c:auto val="1"/>
        <c:lblAlgn val="ctr"/>
        <c:lblOffset val="100"/>
        <c:noMultiLvlLbl val="0"/>
      </c:catAx>
      <c:valAx>
        <c:axId val="1542805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2804335"/>
        <c:crosses val="autoZero"/>
        <c:crossBetween val="between"/>
      </c:valAx>
      <c:valAx>
        <c:axId val="1439941343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9942303"/>
        <c:crosses val="max"/>
        <c:crossBetween val="between"/>
      </c:valAx>
      <c:catAx>
        <c:axId val="14399423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994134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¿Otras personas tienen dificultad para entender sus palabras?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Tabulación!$A$602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E6-425A-9FA3-A22ED667D7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Tabulación!$B$601:$D$601</c:f>
              <c:strCache>
                <c:ptCount val="3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</c:strCache>
            </c:strRef>
          </c:cat>
          <c:val>
            <c:numRef>
              <c:f>Tabulación!$B$602:$D$602</c:f>
              <c:numCache>
                <c:formatCode>General</c:formatCode>
                <c:ptCount val="3"/>
                <c:pt idx="0">
                  <c:v>0</c:v>
                </c:pt>
                <c:pt idx="1">
                  <c:v>38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6-425A-9FA3-A22ED667D7DC}"/>
            </c:ext>
          </c:extLst>
        </c:ser>
        <c:ser>
          <c:idx val="1"/>
          <c:order val="1"/>
          <c:tx>
            <c:strRef>
              <c:f>Tabulación!$A$603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Tabulación!$B$601:$D$601</c:f>
              <c:strCache>
                <c:ptCount val="3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</c:strCache>
            </c:strRef>
          </c:cat>
          <c:val>
            <c:numRef>
              <c:f>Tabulación!$B$603:$D$603</c:f>
              <c:numCache>
                <c:formatCode>General</c:formatCode>
                <c:ptCount val="3"/>
                <c:pt idx="0">
                  <c:v>6</c:v>
                </c:pt>
                <c:pt idx="1">
                  <c:v>28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E6-425A-9FA3-A22ED667D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42808655"/>
        <c:axId val="1542810575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Tabulación!$A$605</c15:sqref>
                        </c15:formulaRef>
                      </c:ext>
                    </c:extLst>
                    <c:strCache>
                      <c:ptCount val="1"/>
                      <c:pt idx="0">
                        <c:v>¿Otras personas tienen dificultad para entender sus palabras?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Tabulación!$B$601:$D$601</c15:sqref>
                        </c15:formulaRef>
                      </c:ext>
                    </c:extLst>
                    <c:strCache>
                      <c:ptCount val="3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Tabulación!$B$605:$D$605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1E6-425A-9FA3-A22ED667D7DC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Tabulación!$A$606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0.13235729607177382"/>
                  <c:y val="-1.8822804049422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E6-425A-9FA3-A22ED667D7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Tabulación!$B$601:$D$601</c:f>
              <c:strCache>
                <c:ptCount val="3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</c:strCache>
            </c:strRef>
          </c:cat>
          <c:val>
            <c:numRef>
              <c:f>Tabulación!$B$606:$D$606</c:f>
              <c:numCache>
                <c:formatCode>0.00%</c:formatCode>
                <c:ptCount val="3"/>
                <c:pt idx="0">
                  <c:v>0</c:v>
                </c:pt>
                <c:pt idx="1">
                  <c:v>0.47499999999999998</c:v>
                </c:pt>
                <c:pt idx="2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E6-425A-9FA3-A22ED667D7DC}"/>
            </c:ext>
          </c:extLst>
        </c:ser>
        <c:ser>
          <c:idx val="4"/>
          <c:order val="4"/>
          <c:tx>
            <c:strRef>
              <c:f>Tabulación!$A$607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9797752210420428E-3"/>
                  <c:y val="-5.1762711135911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E6-425A-9FA3-A22ED667D7DC}"/>
                </c:ext>
              </c:extLst>
            </c:dLbl>
            <c:dLbl>
              <c:idx val="2"/>
              <c:layout>
                <c:manualLayout>
                  <c:x val="-1.4592340571857324E-16"/>
                  <c:y val="-7.5291216197689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E6-425A-9FA3-A22ED667D7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Tabulación!$B$601:$D$601</c:f>
              <c:strCache>
                <c:ptCount val="3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</c:strCache>
            </c:strRef>
          </c:cat>
          <c:val>
            <c:numRef>
              <c:f>Tabulación!$B$607:$D$607</c:f>
              <c:numCache>
                <c:formatCode>0.00%</c:formatCode>
                <c:ptCount val="3"/>
                <c:pt idx="0">
                  <c:v>7.4999999999999997E-2</c:v>
                </c:pt>
                <c:pt idx="1">
                  <c:v>0.35</c:v>
                </c:pt>
                <c:pt idx="2">
                  <c:v>7.4999999999999997E-2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E6-425A-9FA3-A22ED667D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8723567"/>
        <c:axId val="1048726447"/>
      </c:lineChart>
      <c:catAx>
        <c:axId val="1542808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2810575"/>
        <c:crosses val="autoZero"/>
        <c:auto val="1"/>
        <c:lblAlgn val="ctr"/>
        <c:lblOffset val="100"/>
        <c:noMultiLvlLbl val="0"/>
      </c:catAx>
      <c:valAx>
        <c:axId val="1542810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2808655"/>
        <c:crosses val="autoZero"/>
        <c:crossBetween val="between"/>
      </c:valAx>
      <c:valAx>
        <c:axId val="1048726447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723567"/>
        <c:crosses val="max"/>
        <c:crossBetween val="between"/>
      </c:valAx>
      <c:catAx>
        <c:axId val="10487235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4872644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Debido a problemas con sus dientes, prótesis o tejidos de su boca (lengua, paladar y mejillas), ¿evita sonreír?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Tabulación!$A$626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Tabulación!$B$625:$E$625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Tabulación!$B$626:$E$626</c:f>
              <c:numCache>
                <c:formatCode>General</c:formatCode>
                <c:ptCount val="4"/>
                <c:pt idx="0">
                  <c:v>5</c:v>
                </c:pt>
                <c:pt idx="1">
                  <c:v>28</c:v>
                </c:pt>
                <c:pt idx="2">
                  <c:v>5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4B-41E6-A62E-3CCFD6A9E44D}"/>
            </c:ext>
          </c:extLst>
        </c:ser>
        <c:ser>
          <c:idx val="1"/>
          <c:order val="1"/>
          <c:tx>
            <c:strRef>
              <c:f>Tabulación!$A$627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Tabulación!$B$625:$E$625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Tabulación!$B$627:$E$627</c:f>
              <c:numCache>
                <c:formatCode>General</c:formatCode>
                <c:ptCount val="4"/>
                <c:pt idx="0">
                  <c:v>11</c:v>
                </c:pt>
                <c:pt idx="1">
                  <c:v>18</c:v>
                </c:pt>
                <c:pt idx="2">
                  <c:v>7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94B-41E6-A62E-3CCFD6A9E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41210575"/>
        <c:axId val="441209615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Tabulación!$A$629</c15:sqref>
                        </c15:formulaRef>
                      </c:ext>
                    </c:extLst>
                    <c:strCache>
                      <c:ptCount val="1"/>
                      <c:pt idx="0">
                        <c:v>Debido a problemas con sus dientes, prótesis o tejidos de su boca (lengua, paladar y mejillas), ¿evita sonreír?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Tabulación!$B$625:$E$625</c15:sqref>
                        </c15:formulaRef>
                      </c:ext>
                    </c:extLst>
                    <c:strCache>
                      <c:ptCount val="4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  <c:pt idx="3">
                        <c:v>Siempre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Tabulación!$B$629:$E$629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8-994B-41E6-A62E-3CCFD6A9E44D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Tabulación!$A$630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2045401697604325E-2"/>
                  <c:y val="-8.15875732441311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423115958879016E-2"/>
                      <c:h val="0.112392912436389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994B-41E6-A62E-3CCFD6A9E44D}"/>
                </c:ext>
              </c:extLst>
            </c:dLbl>
            <c:dLbl>
              <c:idx val="1"/>
              <c:layout>
                <c:manualLayout>
                  <c:x val="-0.12005348932293623"/>
                  <c:y val="-6.5429787964170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4B-41E6-A62E-3CCFD6A9E44D}"/>
                </c:ext>
              </c:extLst>
            </c:dLbl>
            <c:dLbl>
              <c:idx val="2"/>
              <c:layout>
                <c:manualLayout>
                  <c:x val="-7.8337831405285843E-2"/>
                  <c:y val="-5.6196456218194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4B-41E6-A62E-3CCFD6A9E44D}"/>
                </c:ext>
              </c:extLst>
            </c:dLbl>
            <c:dLbl>
              <c:idx val="3"/>
              <c:layout>
                <c:manualLayout>
                  <c:x val="-9.3168404514975309E-2"/>
                  <c:y val="-7.4663119710146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4B-41E6-A62E-3CCFD6A9E4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Tabulación!$B$625:$E$625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Tabulación!$B$630:$E$630</c:f>
              <c:numCache>
                <c:formatCode>0.00%</c:formatCode>
                <c:ptCount val="4"/>
                <c:pt idx="0">
                  <c:v>6.25E-2</c:v>
                </c:pt>
                <c:pt idx="1">
                  <c:v>0.35</c:v>
                </c:pt>
                <c:pt idx="2">
                  <c:v>6.25E-2</c:v>
                </c:pt>
                <c:pt idx="3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4B-41E6-A62E-3CCFD6A9E44D}"/>
            </c:ext>
          </c:extLst>
        </c:ser>
        <c:ser>
          <c:idx val="4"/>
          <c:order val="4"/>
          <c:tx>
            <c:strRef>
              <c:f>Tabulación!$A$631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0"/>
                  <c:y val="-9.2333317459757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4B-41E6-A62E-3CCFD6A9E44D}"/>
                </c:ext>
              </c:extLst>
            </c:dLbl>
            <c:dLbl>
              <c:idx val="2"/>
              <c:layout>
                <c:manualLayout>
                  <c:x val="-5.561464916133547E-3"/>
                  <c:y val="-6.0016656348842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4B-41E6-A62E-3CCFD6A9E44D}"/>
                </c:ext>
              </c:extLst>
            </c:dLbl>
            <c:dLbl>
              <c:idx val="3"/>
              <c:layout>
                <c:manualLayout>
                  <c:x val="-1.1122929832267094E-2"/>
                  <c:y val="-8.771665158676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4B-41E6-A62E-3CCFD6A9E4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Tabulación!$B$625:$E$625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Tabulación!$B$631:$E$631</c:f>
              <c:numCache>
                <c:formatCode>0.00%</c:formatCode>
                <c:ptCount val="4"/>
                <c:pt idx="0">
                  <c:v>0.13750000000000001</c:v>
                </c:pt>
                <c:pt idx="1">
                  <c:v>0.22500000000000001</c:v>
                </c:pt>
                <c:pt idx="2">
                  <c:v>8.7499999999999994E-2</c:v>
                </c:pt>
                <c:pt idx="3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4B-41E6-A62E-3CCFD6A9E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8656863"/>
        <c:axId val="1328656383"/>
      </c:lineChart>
      <c:catAx>
        <c:axId val="44121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1209615"/>
        <c:crosses val="autoZero"/>
        <c:auto val="1"/>
        <c:lblAlgn val="ctr"/>
        <c:lblOffset val="100"/>
        <c:noMultiLvlLbl val="0"/>
      </c:catAx>
      <c:valAx>
        <c:axId val="441209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1210575"/>
        <c:crosses val="autoZero"/>
        <c:crossBetween val="between"/>
      </c:valAx>
      <c:valAx>
        <c:axId val="1328656383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8656863"/>
        <c:crosses val="max"/>
        <c:crossBetween val="between"/>
      </c:valAx>
      <c:catAx>
        <c:axId val="1328656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865638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¿Debido a problemas con sus dientes, prótesis o tejidos de su boca </a:t>
            </a:r>
            <a:br>
              <a:rPr lang="es-CO" sz="1400" b="1" i="0" u="none" strike="noStrike" baseline="0">
                <a:effectLst/>
              </a:rPr>
            </a:br>
            <a:r>
              <a:rPr lang="es-CO" sz="1400" b="1" i="0" u="none" strike="noStrike" baseline="0">
                <a:effectLst/>
              </a:rPr>
              <a:t>(lengua, paladar y mejillas), ¿se siente incapaz de disfrutar de actividades o eventos sociales?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Tabulación!$A$653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Tabulación!$B$652:$E$652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Tabulación!$B$653:$E$653</c:f>
              <c:numCache>
                <c:formatCode>General</c:formatCode>
                <c:ptCount val="4"/>
                <c:pt idx="0">
                  <c:v>4</c:v>
                </c:pt>
                <c:pt idx="1">
                  <c:v>31</c:v>
                </c:pt>
                <c:pt idx="2">
                  <c:v>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B8-4D28-A114-63ABB488F29C}"/>
            </c:ext>
          </c:extLst>
        </c:ser>
        <c:ser>
          <c:idx val="1"/>
          <c:order val="1"/>
          <c:tx>
            <c:strRef>
              <c:f>Tabulación!$A$654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Tabulación!$B$652:$E$652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Tabulación!$B$654:$E$654</c:f>
              <c:numCache>
                <c:formatCode>General</c:formatCode>
                <c:ptCount val="4"/>
                <c:pt idx="0">
                  <c:v>8</c:v>
                </c:pt>
                <c:pt idx="1">
                  <c:v>21</c:v>
                </c:pt>
                <c:pt idx="2">
                  <c:v>9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B8-4D28-A114-63ABB488F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39943743"/>
        <c:axId val="1439940863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Tabulación!$A$656</c15:sqref>
                        </c15:formulaRef>
                      </c:ext>
                    </c:extLst>
                    <c:strCache>
                      <c:ptCount val="1"/>
                      <c:pt idx="0">
                        <c:v>¿Debido a problemas con sus dientes, prótesis o tejidos de su boca 
(lengua, paladar y mejillas), ¿se siente incapaz de disfrutar de actividades o eventos sociales?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Tabulación!$B$652:$E$652</c15:sqref>
                        </c15:formulaRef>
                      </c:ext>
                    </c:extLst>
                    <c:strCache>
                      <c:ptCount val="4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  <c:pt idx="3">
                        <c:v>Siempre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Tabulación!$B$656:$E$656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FB8-4D28-A114-63ABB488F29C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Tabulación!$A$657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3143925159600784E-2"/>
                  <c:y val="-5.6320756488162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B8-4D28-A114-63ABB488F29C}"/>
                </c:ext>
              </c:extLst>
            </c:dLbl>
            <c:dLbl>
              <c:idx val="2"/>
              <c:layout>
                <c:manualLayout>
                  <c:x val="-7.9698084682479367E-2"/>
                  <c:y val="-4.8372874567403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B8-4D28-A114-63ABB488F29C}"/>
                </c:ext>
              </c:extLst>
            </c:dLbl>
            <c:dLbl>
              <c:idx val="3"/>
              <c:layout>
                <c:manualLayout>
                  <c:x val="-8.3143925159600882E-2"/>
                  <c:y val="-7.2216520329680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B8-4D28-A114-63ABB488F2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Tabulación!$B$652:$E$652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Tabulación!$B$657:$E$657</c:f>
              <c:numCache>
                <c:formatCode>0.00%</c:formatCode>
                <c:ptCount val="4"/>
                <c:pt idx="0">
                  <c:v>0.05</c:v>
                </c:pt>
                <c:pt idx="1">
                  <c:v>0.38750000000000001</c:v>
                </c:pt>
                <c:pt idx="2">
                  <c:v>6.25E-2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B8-4D28-A114-63ABB488F29C}"/>
            </c:ext>
          </c:extLst>
        </c:ser>
        <c:ser>
          <c:idx val="4"/>
          <c:order val="4"/>
          <c:tx>
            <c:strRef>
              <c:f>Tabulación!$A$658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6.3173012300529826E-17"/>
                  <c:y val="-3.9739409603794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B8-4D28-A114-63ABB488F29C}"/>
                </c:ext>
              </c:extLst>
            </c:dLbl>
            <c:dLbl>
              <c:idx val="2"/>
              <c:layout>
                <c:manualLayout>
                  <c:x val="0"/>
                  <c:y val="-4.3713350564174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B8-4D28-A114-63ABB488F29C}"/>
                </c:ext>
              </c:extLst>
            </c:dLbl>
            <c:dLbl>
              <c:idx val="3"/>
              <c:layout>
                <c:manualLayout>
                  <c:x val="-1.7229202385608178E-3"/>
                  <c:y val="-5.1661232484933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B8-4D28-A114-63ABB488F2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Tabulación!$B$652:$E$652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Tabulación!$B$658:$E$658</c:f>
              <c:numCache>
                <c:formatCode>0.00%</c:formatCode>
                <c:ptCount val="4"/>
                <c:pt idx="0">
                  <c:v>0.1</c:v>
                </c:pt>
                <c:pt idx="1">
                  <c:v>0.26250000000000001</c:v>
                </c:pt>
                <c:pt idx="2">
                  <c:v>0.1125</c:v>
                </c:pt>
                <c:pt idx="3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B8-4D28-A114-63ABB488F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0902031"/>
        <c:axId val="1390894351"/>
      </c:lineChart>
      <c:catAx>
        <c:axId val="1439943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9940863"/>
        <c:crosses val="autoZero"/>
        <c:auto val="1"/>
        <c:lblAlgn val="ctr"/>
        <c:lblOffset val="100"/>
        <c:noMultiLvlLbl val="0"/>
      </c:catAx>
      <c:valAx>
        <c:axId val="1439940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9943743"/>
        <c:crosses val="autoZero"/>
        <c:crossBetween val="between"/>
      </c:valAx>
      <c:valAx>
        <c:axId val="1390894351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0902031"/>
        <c:crosses val="max"/>
        <c:crossBetween val="between"/>
      </c:valAx>
      <c:catAx>
        <c:axId val="13909020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0894351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Debido a problemas con sus dientes, prótesis o tejidos de su boca (lengua, paladar y mejillas), ¿le resulta difícil compartir con otras personas?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Tabulación!$A$680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F2-407F-B6B3-3ED7B18FF5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Tabulación!$B$679:$E$679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Tabulación!$B$680:$E$680</c:f>
              <c:numCache>
                <c:formatCode>General</c:formatCode>
                <c:ptCount val="4"/>
                <c:pt idx="0">
                  <c:v>4</c:v>
                </c:pt>
                <c:pt idx="1">
                  <c:v>31</c:v>
                </c:pt>
                <c:pt idx="2">
                  <c:v>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F2-407F-B6B3-3ED7B18FF589}"/>
            </c:ext>
          </c:extLst>
        </c:ser>
        <c:ser>
          <c:idx val="1"/>
          <c:order val="1"/>
          <c:tx>
            <c:strRef>
              <c:f>Tabulación!$A$681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Tabulación!$B$679:$E$679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Tabulación!$B$681:$E$681</c:f>
              <c:numCache>
                <c:formatCode>General</c:formatCode>
                <c:ptCount val="4"/>
                <c:pt idx="0">
                  <c:v>8</c:v>
                </c:pt>
                <c:pt idx="1">
                  <c:v>22</c:v>
                </c:pt>
                <c:pt idx="2">
                  <c:v>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F2-407F-B6B3-3ED7B18FF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11845759"/>
        <c:axId val="1611846239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Tabulación!$A$683</c15:sqref>
                        </c15:formulaRef>
                      </c:ext>
                    </c:extLst>
                    <c:strCache>
                      <c:ptCount val="1"/>
                      <c:pt idx="0">
                        <c:v>Debido a problemas con sus dientes, prótesis o tejidos de su boca (lengua, paladar y mejillas), ¿le resulta difícil compartir con otras personas?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Tabulación!$B$679:$E$679</c15:sqref>
                        </c15:formulaRef>
                      </c:ext>
                    </c:extLst>
                    <c:strCache>
                      <c:ptCount val="4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  <c:pt idx="3">
                        <c:v>Siempre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Tabulación!$B$683:$E$683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FF2-407F-B6B3-3ED7B18FF589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Tabulación!$A$684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0221874852839491"/>
                  <c:y val="-4.2351309111200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F2-407F-B6B3-3ED7B18FF589}"/>
                </c:ext>
              </c:extLst>
            </c:dLbl>
            <c:dLbl>
              <c:idx val="2"/>
              <c:layout>
                <c:manualLayout>
                  <c:x val="-0.10246225224858579"/>
                  <c:y val="-3.1716561682112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F2-407F-B6B3-3ED7B18FF5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Tabulación!$B$679:$E$679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Tabulación!$B$684:$E$684</c:f>
              <c:numCache>
                <c:formatCode>0.00%</c:formatCode>
                <c:ptCount val="4"/>
                <c:pt idx="0">
                  <c:v>0.05</c:v>
                </c:pt>
                <c:pt idx="1">
                  <c:v>0.38750000000000001</c:v>
                </c:pt>
                <c:pt idx="2">
                  <c:v>6.25E-2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F2-407F-B6B3-3ED7B18FF589}"/>
            </c:ext>
          </c:extLst>
        </c:ser>
        <c:ser>
          <c:idx val="4"/>
          <c:order val="4"/>
          <c:tx>
            <c:strRef>
              <c:f>Tabulación!$A$685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1512960796609693E-3"/>
                  <c:y val="-5.176271113591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F2-407F-B6B3-3ED7B18FF589}"/>
                </c:ext>
              </c:extLst>
            </c:dLbl>
            <c:dLbl>
              <c:idx val="1"/>
              <c:layout>
                <c:manualLayout>
                  <c:x val="-6.8915134590702164E-17"/>
                  <c:y val="-5.43712485979067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F2-407F-B6B3-3ED7B18FF589}"/>
                </c:ext>
              </c:extLst>
            </c:dLbl>
            <c:dLbl>
              <c:idx val="2"/>
              <c:layout>
                <c:manualLayout>
                  <c:x val="0"/>
                  <c:y val="-2.718562429895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F2-407F-B6B3-3ED7B18FF5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Tabulación!$B$679:$E$679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Tabulación!$B$685:$E$685</c:f>
              <c:numCache>
                <c:formatCode>0.00%</c:formatCode>
                <c:ptCount val="4"/>
                <c:pt idx="0">
                  <c:v>0.1</c:v>
                </c:pt>
                <c:pt idx="1">
                  <c:v>0.27500000000000002</c:v>
                </c:pt>
                <c:pt idx="2">
                  <c:v>0.1125</c:v>
                </c:pt>
                <c:pt idx="3">
                  <c:v>1.2500000000000001E-2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F2-407F-B6B3-3ED7B18FF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313023"/>
        <c:axId val="1046313503"/>
      </c:lineChart>
      <c:catAx>
        <c:axId val="1611845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1846239"/>
        <c:crosses val="autoZero"/>
        <c:auto val="1"/>
        <c:lblAlgn val="ctr"/>
        <c:lblOffset val="100"/>
        <c:noMultiLvlLbl val="0"/>
      </c:catAx>
      <c:valAx>
        <c:axId val="1611846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1845759"/>
        <c:crosses val="autoZero"/>
        <c:crossBetween val="between"/>
      </c:valAx>
      <c:valAx>
        <c:axId val="1046313503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6313023"/>
        <c:crosses val="max"/>
        <c:crossBetween val="between"/>
      </c:valAx>
      <c:catAx>
        <c:axId val="10463130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463135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Debido a problemas con sus dientes, prótesis o tejidos de su boca (lengua, paladar y mejillas), ¿intenta hablar menos?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Tabulación!$A$704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Tabulación!$B$703:$E$703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Tabulación!$B$704:$E$704</c:f>
              <c:numCache>
                <c:formatCode>General</c:formatCode>
                <c:ptCount val="4"/>
                <c:pt idx="0">
                  <c:v>4</c:v>
                </c:pt>
                <c:pt idx="1">
                  <c:v>32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B4-4652-8282-2E20E02BAEED}"/>
            </c:ext>
          </c:extLst>
        </c:ser>
        <c:ser>
          <c:idx val="1"/>
          <c:order val="1"/>
          <c:tx>
            <c:strRef>
              <c:f>Tabulación!$A$705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Tabulación!$B$703:$E$703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Tabulación!$B$705:$E$705</c:f>
              <c:numCache>
                <c:formatCode>General</c:formatCode>
                <c:ptCount val="4"/>
                <c:pt idx="0">
                  <c:v>8</c:v>
                </c:pt>
                <c:pt idx="1">
                  <c:v>20</c:v>
                </c:pt>
                <c:pt idx="2">
                  <c:v>11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B4-4652-8282-2E20E02BA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39764255"/>
        <c:axId val="1639764735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Tabulación!$A$707</c15:sqref>
                        </c15:formulaRef>
                      </c:ext>
                    </c:extLst>
                    <c:strCache>
                      <c:ptCount val="1"/>
                      <c:pt idx="0">
                        <c:v>Debido a problemas con sus dientes, prótesis o tejidos de su boca (lengua, paladar y mejillas), ¿intenta hablar menos?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Tabulación!$B$703:$E$703</c15:sqref>
                        </c15:formulaRef>
                      </c:ext>
                    </c:extLst>
                    <c:strCache>
                      <c:ptCount val="4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  <c:pt idx="3">
                        <c:v>Siempre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Tabulación!$B$707:$E$707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48B4-4652-8282-2E20E02BAEED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Tabulación!$A$708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5577208882401211E-2"/>
                  <c:y val="-0.14483572693291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B4-4652-8282-2E20E02BAEED}"/>
                </c:ext>
              </c:extLst>
            </c:dLbl>
            <c:dLbl>
              <c:idx val="2"/>
              <c:layout>
                <c:manualLayout>
                  <c:x val="-8.14210159668603E-2"/>
                  <c:y val="-6.830434605370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B4-4652-8282-2E20E02BAE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Tabulación!$B$703:$E$703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Tabulación!$B$708:$E$708</c:f>
              <c:numCache>
                <c:formatCode>0.00%</c:formatCode>
                <c:ptCount val="4"/>
                <c:pt idx="0">
                  <c:v>0.05</c:v>
                </c:pt>
                <c:pt idx="1">
                  <c:v>0.4</c:v>
                </c:pt>
                <c:pt idx="2">
                  <c:v>3.7499999999999999E-2</c:v>
                </c:pt>
                <c:pt idx="3">
                  <c:v>1.2500000000000001E-2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B4-4652-8282-2E20E02BAEED}"/>
            </c:ext>
          </c:extLst>
        </c:ser>
        <c:ser>
          <c:idx val="4"/>
          <c:order val="4"/>
          <c:tx>
            <c:strRef>
              <c:f>Tabulación!$A$709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0"/>
                  <c:y val="-7.6531380879206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B4-4652-8282-2E20E02BAEED}"/>
                </c:ext>
              </c:extLst>
            </c:dLbl>
            <c:dLbl>
              <c:idx val="2"/>
              <c:layout>
                <c:manualLayout>
                  <c:x val="-1.7229204722972703E-3"/>
                  <c:y val="-4.9520305274781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B4-4652-8282-2E20E02BAE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Tabulación!$B$703:$E$703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Tabulación!$B$709:$E$709</c:f>
              <c:numCache>
                <c:formatCode>0.00%</c:formatCode>
                <c:ptCount val="4"/>
                <c:pt idx="0">
                  <c:v>0.1</c:v>
                </c:pt>
                <c:pt idx="1">
                  <c:v>0.25</c:v>
                </c:pt>
                <c:pt idx="2">
                  <c:v>0.13750000000000001</c:v>
                </c:pt>
                <c:pt idx="3">
                  <c:v>1.2500000000000001E-2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B4-4652-8282-2E20E02BA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5165183"/>
        <c:axId val="1505164703"/>
      </c:lineChart>
      <c:catAx>
        <c:axId val="1639764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9764735"/>
        <c:crosses val="autoZero"/>
        <c:auto val="1"/>
        <c:lblAlgn val="ctr"/>
        <c:lblOffset val="100"/>
        <c:noMultiLvlLbl val="0"/>
      </c:catAx>
      <c:valAx>
        <c:axId val="1639764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9764255"/>
        <c:crosses val="autoZero"/>
        <c:crossBetween val="between"/>
      </c:valAx>
      <c:valAx>
        <c:axId val="1505164703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5165183"/>
        <c:crosses val="max"/>
        <c:crossBetween val="between"/>
      </c:valAx>
      <c:catAx>
        <c:axId val="15051651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51647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Debido a problemas con sus dientes, prótesis o tejidos de su boca (lengua, paladar y mejillas), ¿se siente apenado?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Tabulación!$A$728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Tabulación!$B$727:$E$727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Tabulación!$B$728:$E$728</c:f>
              <c:numCache>
                <c:formatCode>General</c:formatCode>
                <c:ptCount val="4"/>
                <c:pt idx="0">
                  <c:v>4</c:v>
                </c:pt>
                <c:pt idx="1">
                  <c:v>31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EC-48A7-8640-AF94C5925E17}"/>
            </c:ext>
          </c:extLst>
        </c:ser>
        <c:ser>
          <c:idx val="1"/>
          <c:order val="1"/>
          <c:tx>
            <c:strRef>
              <c:f>Tabulación!$A$729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Tabulación!$B$727:$E$727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Tabulación!$B$729:$E$729</c:f>
              <c:numCache>
                <c:formatCode>General</c:formatCode>
                <c:ptCount val="4"/>
                <c:pt idx="0">
                  <c:v>11</c:v>
                </c:pt>
                <c:pt idx="1">
                  <c:v>16</c:v>
                </c:pt>
                <c:pt idx="2">
                  <c:v>10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EC-48A7-8640-AF94C5925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046309663"/>
        <c:axId val="1046312063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Tabulación!$A$731</c15:sqref>
                        </c15:formulaRef>
                      </c:ext>
                    </c:extLst>
                    <c:strCache>
                      <c:ptCount val="1"/>
                      <c:pt idx="0">
                        <c:v>Debido a problemas con sus dientes, prótesis o tejidos de su boca (lengua, paladar y mejillas), ¿se siente apenado?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Tabulación!$B$727:$E$727</c15:sqref>
                        </c15:formulaRef>
                      </c:ext>
                    </c:extLst>
                    <c:strCache>
                      <c:ptCount val="4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  <c:pt idx="3">
                        <c:v>Siempre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Tabulación!$B$731:$E$731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85EC-48A7-8640-AF94C5925E1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Tabulación!$A$732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9.5934012658049558E-2"/>
                  <c:y val="-5.7847324707640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EC-48A7-8640-AF94C5925E17}"/>
                </c:ext>
              </c:extLst>
            </c:dLbl>
            <c:dLbl>
              <c:idx val="2"/>
              <c:layout>
                <c:manualLayout>
                  <c:x val="-0.10670949255295563"/>
                  <c:y val="-4.9583421177977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EC-48A7-8640-AF94C5925E17}"/>
                </c:ext>
              </c:extLst>
            </c:dLbl>
            <c:dLbl>
              <c:idx val="3"/>
              <c:layout>
                <c:manualLayout>
                  <c:x val="-9.1623820700087177E-2"/>
                  <c:y val="-4.9583421177977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EC-48A7-8640-AF94C5925E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Tabulación!$B$727:$E$727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Tabulación!$B$732:$E$732</c:f>
              <c:numCache>
                <c:formatCode>0.00%</c:formatCode>
                <c:ptCount val="4"/>
                <c:pt idx="0">
                  <c:v>0.05</c:v>
                </c:pt>
                <c:pt idx="1">
                  <c:v>0.38750000000000001</c:v>
                </c:pt>
                <c:pt idx="2">
                  <c:v>2.5000000000000001E-2</c:v>
                </c:pt>
                <c:pt idx="3">
                  <c:v>3.7499999999999999E-2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EC-48A7-8640-AF94C5925E17}"/>
            </c:ext>
          </c:extLst>
        </c:ser>
        <c:ser>
          <c:idx val="4"/>
          <c:order val="4"/>
          <c:tx>
            <c:strRef>
              <c:f>Tabulación!$A$733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7.9019273058591848E-17"/>
                  <c:y val="-6.1979276472471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EC-48A7-8640-AF94C5925E17}"/>
                </c:ext>
              </c:extLst>
            </c:dLbl>
            <c:dLbl>
              <c:idx val="2"/>
              <c:layout>
                <c:manualLayout>
                  <c:x val="-8.6203839159247845E-3"/>
                  <c:y val="-5.7847324707640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EC-48A7-8640-AF94C5925E17}"/>
                </c:ext>
              </c:extLst>
            </c:dLbl>
            <c:dLbl>
              <c:idx val="3"/>
              <c:layout>
                <c:manualLayout>
                  <c:x val="-6.4652879369437467E-3"/>
                  <c:y val="-6.1979276472471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EC-48A7-8640-AF94C5925E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Tabulación!$B$727:$E$727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Tabulación!$B$733:$E$733</c:f>
              <c:numCache>
                <c:formatCode>0.00%</c:formatCode>
                <c:ptCount val="4"/>
                <c:pt idx="0">
                  <c:v>0.13750000000000001</c:v>
                </c:pt>
                <c:pt idx="1">
                  <c:v>0.2</c:v>
                </c:pt>
                <c:pt idx="2">
                  <c:v>0.125</c:v>
                </c:pt>
                <c:pt idx="3">
                  <c:v>3.7499999999999999E-2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5EC-48A7-8640-AF94C5925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8726927"/>
        <c:axId val="1048725967"/>
      </c:lineChart>
      <c:catAx>
        <c:axId val="1046309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6312063"/>
        <c:crosses val="autoZero"/>
        <c:auto val="1"/>
        <c:lblAlgn val="ctr"/>
        <c:lblOffset val="100"/>
        <c:noMultiLvlLbl val="0"/>
      </c:catAx>
      <c:valAx>
        <c:axId val="1046312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6309663"/>
        <c:crosses val="autoZero"/>
        <c:crossBetween val="between"/>
      </c:valAx>
      <c:valAx>
        <c:axId val="1048725967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726927"/>
        <c:crosses val="max"/>
        <c:crossBetween val="between"/>
      </c:valAx>
      <c:catAx>
        <c:axId val="10487269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4872596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Debido a problemas con sus dientes, prótesis o tejidos de su boca (lengua, paladar y mejillas), ¿siente que su apariencia física es afectada negativamente?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Tabulación!$A$757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Tabulación!$B$756:$E$756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Tabulación!$B$757:$E$757</c:f>
              <c:numCache>
                <c:formatCode>General</c:formatCode>
                <c:ptCount val="4"/>
                <c:pt idx="0">
                  <c:v>2</c:v>
                </c:pt>
                <c:pt idx="1">
                  <c:v>30</c:v>
                </c:pt>
                <c:pt idx="2">
                  <c:v>4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F2-40A8-AE69-69B3938C16FA}"/>
            </c:ext>
          </c:extLst>
        </c:ser>
        <c:ser>
          <c:idx val="1"/>
          <c:order val="1"/>
          <c:tx>
            <c:strRef>
              <c:f>Tabulación!$A$758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Tabulación!$B$756:$E$756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Tabulación!$B$758:$E$758</c:f>
              <c:numCache>
                <c:formatCode>General</c:formatCode>
                <c:ptCount val="4"/>
                <c:pt idx="0">
                  <c:v>15</c:v>
                </c:pt>
                <c:pt idx="1">
                  <c:v>16</c:v>
                </c:pt>
                <c:pt idx="2">
                  <c:v>6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F2-40A8-AE69-69B3938C1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24146623"/>
        <c:axId val="1624144703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Tabulación!$A$760</c15:sqref>
                        </c15:formulaRef>
                      </c:ext>
                    </c:extLst>
                    <c:strCache>
                      <c:ptCount val="1"/>
                      <c:pt idx="0">
                        <c:v>Debido a problemas con sus dientes, prótesis o tejidos de su boca (lengua, paladar y mejillas), ¿siente que su apariencia física es afectada negativamente?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Tabulación!$B$756:$E$756</c15:sqref>
                        </c15:formulaRef>
                      </c:ext>
                    </c:extLst>
                    <c:strCache>
                      <c:ptCount val="4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  <c:pt idx="3">
                        <c:v>Siempre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Tabulación!$B$760:$E$760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1F2-40A8-AE69-69B3938C16FA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Tabulación!$A$761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6119488022672146E-2"/>
                  <c:y val="-9.0902938826291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F2-40A8-AE69-69B3938C16FA}"/>
                </c:ext>
              </c:extLst>
            </c:dLbl>
            <c:dLbl>
              <c:idx val="2"/>
              <c:layout>
                <c:manualLayout>
                  <c:x val="-8.3490158215954666E-2"/>
                  <c:y val="-5.7847324707640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F2-40A8-AE69-69B3938C16FA}"/>
                </c:ext>
              </c:extLst>
            </c:dLbl>
            <c:dLbl>
              <c:idx val="3"/>
              <c:layout>
                <c:manualLayout>
                  <c:x val="-7.5769860352273538E-2"/>
                  <c:y val="-4.5451469413145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F2-40A8-AE69-69B3938C16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Tabulación!$B$756:$E$756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Tabulación!$B$761:$E$761</c:f>
              <c:numCache>
                <c:formatCode>0.00%</c:formatCode>
                <c:ptCount val="4"/>
                <c:pt idx="0">
                  <c:v>2.5000000000000001E-2</c:v>
                </c:pt>
                <c:pt idx="1">
                  <c:v>0.375</c:v>
                </c:pt>
                <c:pt idx="2">
                  <c:v>0.05</c:v>
                </c:pt>
                <c:pt idx="3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F2-40A8-AE69-69B3938C16FA}"/>
            </c:ext>
          </c:extLst>
        </c:ser>
        <c:ser>
          <c:idx val="4"/>
          <c:order val="4"/>
          <c:tx>
            <c:strRef>
              <c:f>Tabulación!$A$762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3.8601489318405599E-3"/>
                  <c:y val="-8.26390352966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2-40A8-AE69-69B3938C16FA}"/>
                </c:ext>
              </c:extLst>
            </c:dLbl>
            <c:dLbl>
              <c:idx val="3"/>
              <c:layout>
                <c:manualLayout>
                  <c:x val="-1.4153715911814723E-16"/>
                  <c:y val="-8.67709870614600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F2-40A8-AE69-69B3938C16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Tabulación!$B$756:$E$756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Tabulación!$B$762:$E$762</c:f>
              <c:numCache>
                <c:formatCode>0.00%</c:formatCode>
                <c:ptCount val="4"/>
                <c:pt idx="0">
                  <c:v>0.1875</c:v>
                </c:pt>
                <c:pt idx="1">
                  <c:v>0.2</c:v>
                </c:pt>
                <c:pt idx="2">
                  <c:v>7.4999999999999997E-2</c:v>
                </c:pt>
                <c:pt idx="3">
                  <c:v>3.7499999999999999E-2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F2-40A8-AE69-69B3938C1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7244127"/>
        <c:axId val="1407243167"/>
      </c:lineChart>
      <c:catAx>
        <c:axId val="1624146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4144703"/>
        <c:crosses val="autoZero"/>
        <c:auto val="1"/>
        <c:lblAlgn val="ctr"/>
        <c:lblOffset val="100"/>
        <c:noMultiLvlLbl val="0"/>
      </c:catAx>
      <c:valAx>
        <c:axId val="1624144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4146623"/>
        <c:crosses val="autoZero"/>
        <c:crossBetween val="between"/>
      </c:valAx>
      <c:valAx>
        <c:axId val="1407243167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7244127"/>
        <c:crosses val="max"/>
        <c:crossBetween val="between"/>
      </c:valAx>
      <c:catAx>
        <c:axId val="14072441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0724316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Debido a problemas con sus dientes, prótesis o tejidos de su boca (lengua, paladar y mejillas), ¿se siente deprimido?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Tabulación!$A$782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Tabulación!$B$781:$E$781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Tabulación!$B$782:$E$782</c:f>
              <c:numCache>
                <c:formatCode>General</c:formatCode>
                <c:ptCount val="4"/>
                <c:pt idx="0">
                  <c:v>2</c:v>
                </c:pt>
                <c:pt idx="1">
                  <c:v>33</c:v>
                </c:pt>
                <c:pt idx="2">
                  <c:v>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A-43E5-A4FC-05084C4E517B}"/>
            </c:ext>
          </c:extLst>
        </c:ser>
        <c:ser>
          <c:idx val="1"/>
          <c:order val="1"/>
          <c:tx>
            <c:strRef>
              <c:f>Tabulación!$A$783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Tabulación!$B$781:$E$781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Tabulación!$B$783:$E$783</c:f>
              <c:numCache>
                <c:formatCode>General</c:formatCode>
                <c:ptCount val="4"/>
                <c:pt idx="0">
                  <c:v>6</c:v>
                </c:pt>
                <c:pt idx="1">
                  <c:v>22</c:v>
                </c:pt>
                <c:pt idx="2">
                  <c:v>12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FA-43E5-A4FC-05084C4E5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80632895"/>
        <c:axId val="1480633375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Tabulación!$A$785</c15:sqref>
                        </c15:formulaRef>
                      </c:ext>
                    </c:extLst>
                    <c:strCache>
                      <c:ptCount val="1"/>
                      <c:pt idx="0">
                        <c:v>Debido a problemas con sus dientes, prótesis o tejidos de su boca (lengua, paladar y mejillas), ¿se siente deprimido?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Tabulación!$B$781:$E$781</c15:sqref>
                        </c15:formulaRef>
                      </c:ext>
                    </c:extLst>
                    <c:strCache>
                      <c:ptCount val="4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  <c:pt idx="3">
                        <c:v>Siempre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Tabulación!$B$785:$E$785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2FA-43E5-A4FC-05084C4E517B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Tabulación!$A$786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2755744171882163E-2"/>
                  <c:y val="-6.5879838583279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FA-43E5-A4FC-05084C4E517B}"/>
                </c:ext>
              </c:extLst>
            </c:dLbl>
            <c:dLbl>
              <c:idx val="2"/>
              <c:layout>
                <c:manualLayout>
                  <c:x val="-8.6101303797421813E-2"/>
                  <c:y val="-5.1762730315434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FA-43E5-A4FC-05084C4E517B}"/>
                </c:ext>
              </c:extLst>
            </c:dLbl>
            <c:dLbl>
              <c:idx val="3"/>
              <c:layout>
                <c:manualLayout>
                  <c:x val="-8.6101303797421813E-2"/>
                  <c:y val="-0.15999389370225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FA-43E5-A4FC-05084C4E51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Tabulación!$B$781:$E$781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Tabulación!$B$786:$E$786</c:f>
              <c:numCache>
                <c:formatCode>0.00%</c:formatCode>
                <c:ptCount val="4"/>
                <c:pt idx="0">
                  <c:v>2.5000000000000001E-2</c:v>
                </c:pt>
                <c:pt idx="1">
                  <c:v>0.41249999999999998</c:v>
                </c:pt>
                <c:pt idx="2">
                  <c:v>0.05</c:v>
                </c:pt>
                <c:pt idx="3">
                  <c:v>1.2500000000000001E-2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FA-43E5-A4FC-05084C4E517B}"/>
            </c:ext>
          </c:extLst>
        </c:ser>
        <c:ser>
          <c:idx val="4"/>
          <c:order val="4"/>
          <c:tx>
            <c:strRef>
              <c:f>Tabulación!$A$787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0"/>
                  <c:y val="-5.6468433071382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FA-43E5-A4FC-05084C4E517B}"/>
                </c:ext>
              </c:extLst>
            </c:dLbl>
            <c:dLbl>
              <c:idx val="2"/>
              <c:layout>
                <c:manualLayout>
                  <c:x val="-7.7818532085132961E-3"/>
                  <c:y val="-7.5291244095176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FA-43E5-A4FC-05084C4E51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Tabulación!$B$781:$E$781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Tabulación!$B$787:$E$787</c:f>
              <c:numCache>
                <c:formatCode>0.00%</c:formatCode>
                <c:ptCount val="4"/>
                <c:pt idx="0">
                  <c:v>7.4999999999999997E-2</c:v>
                </c:pt>
                <c:pt idx="1">
                  <c:v>0.27500000000000002</c:v>
                </c:pt>
                <c:pt idx="2">
                  <c:v>0.15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FA-43E5-A4FC-05084C4E5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3000815"/>
        <c:axId val="1603001295"/>
      </c:lineChart>
      <c:catAx>
        <c:axId val="1480632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633375"/>
        <c:crosses val="autoZero"/>
        <c:auto val="1"/>
        <c:lblAlgn val="ctr"/>
        <c:lblOffset val="100"/>
        <c:noMultiLvlLbl val="0"/>
      </c:catAx>
      <c:valAx>
        <c:axId val="1480633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0632895"/>
        <c:crosses val="autoZero"/>
        <c:crossBetween val="between"/>
      </c:valAx>
      <c:valAx>
        <c:axId val="1603001295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3000815"/>
        <c:crosses val="max"/>
        <c:crossBetween val="between"/>
      </c:valAx>
      <c:catAx>
        <c:axId val="16030008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0300129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En comparación con otras personas de su edad, ¿Cómo considera su estado de salud general?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232709470992245"/>
          <c:y val="0.20033333333333334"/>
          <c:w val="0.6666504062509846"/>
          <c:h val="0.56145039370078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Tabulación!$A$52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Tabulación!$B$51:$D$51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Tabulación!$B$52:$D$52</c:f>
              <c:numCache>
                <c:formatCode>General</c:formatCode>
                <c:ptCount val="3"/>
                <c:pt idx="0">
                  <c:v>18</c:v>
                </c:pt>
                <c:pt idx="1">
                  <c:v>19</c:v>
                </c:pt>
                <c:pt idx="2" formatCode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D2-4D8D-A5C2-040094211417}"/>
            </c:ext>
          </c:extLst>
        </c:ser>
        <c:ser>
          <c:idx val="1"/>
          <c:order val="1"/>
          <c:tx>
            <c:strRef>
              <c:f>Tabulación!$A$53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Tabulación!$B$51:$D$51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Tabulación!$B$53:$D$53</c:f>
              <c:numCache>
                <c:formatCode>General</c:formatCode>
                <c:ptCount val="3"/>
                <c:pt idx="0">
                  <c:v>11</c:v>
                </c:pt>
                <c:pt idx="1">
                  <c:v>17</c:v>
                </c:pt>
                <c:pt idx="2" formatCode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D2-4D8D-A5C2-040094211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861984"/>
        <c:axId val="180862464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Tabulación!$A$55</c15:sqref>
                        </c15:formulaRef>
                      </c:ext>
                    </c:extLst>
                    <c:strCache>
                      <c:ptCount val="1"/>
                      <c:pt idx="0">
                        <c:v>Enfermedad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Tabulación!$B$51:$D$51</c15:sqref>
                        </c15:formulaRef>
                      </c:ext>
                    </c:extLst>
                    <c:strCache>
                      <c:ptCount val="3"/>
                      <c:pt idx="0">
                        <c:v>Mejor</c:v>
                      </c:pt>
                      <c:pt idx="1">
                        <c:v>Igual</c:v>
                      </c:pt>
                      <c:pt idx="2">
                        <c:v>Peor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Tabulación!$B$55:$D$55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7AD2-4D8D-A5C2-04009421141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Tabulación!$A$56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1648202178225382E-2"/>
                  <c:y val="-4.057506561679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15-4A31-80CC-216C595049BE}"/>
                </c:ext>
              </c:extLst>
            </c:dLbl>
            <c:dLbl>
              <c:idx val="1"/>
              <c:layout>
                <c:manualLayout>
                  <c:x val="-8.1648202178225382E-2"/>
                  <c:y val="-3.390839895013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15-4A31-80CC-216C595049BE}"/>
                </c:ext>
              </c:extLst>
            </c:dLbl>
            <c:dLbl>
              <c:idx val="2"/>
              <c:layout>
                <c:manualLayout>
                  <c:x val="-9.0079139989690332E-2"/>
                  <c:y val="-4.2391076115485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D2-4D8D-A5C2-0400942114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Tabulación!$B$51:$D$51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Tabulación!$B$56:$D$56</c:f>
              <c:numCache>
                <c:formatCode>0.00%</c:formatCode>
                <c:ptCount val="3"/>
                <c:pt idx="0">
                  <c:v>0.22500000000000001</c:v>
                </c:pt>
                <c:pt idx="1">
                  <c:v>0.23749999999999999</c:v>
                </c:pt>
                <c:pt idx="2">
                  <c:v>3.7499999999999999E-2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D2-4D8D-A5C2-040094211417}"/>
            </c:ext>
          </c:extLst>
        </c:ser>
        <c:ser>
          <c:idx val="4"/>
          <c:order val="4"/>
          <c:tx>
            <c:strRef>
              <c:f>Tabulación!$A$57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7AD2-4D8D-A5C2-040094211417}"/>
              </c:ext>
            </c:extLst>
          </c:dPt>
          <c:dLbls>
            <c:dLbl>
              <c:idx val="0"/>
              <c:layout>
                <c:manualLayout>
                  <c:x val="-7.7212585560896864E-3"/>
                  <c:y val="-3.0575065616797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D2-4D8D-A5C2-040094211417}"/>
                </c:ext>
              </c:extLst>
            </c:dLbl>
            <c:dLbl>
              <c:idx val="1"/>
              <c:layout>
                <c:manualLayout>
                  <c:x val="1.6921055984622162E-2"/>
                  <c:y val="-3.390839895013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D2-4D8D-A5C2-040094211417}"/>
                </c:ext>
              </c:extLst>
            </c:dLbl>
            <c:dLbl>
              <c:idx val="2"/>
              <c:layout>
                <c:manualLayout>
                  <c:x val="-1.1828310979541705E-2"/>
                  <c:y val="-3.7241732283464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15-4A31-80CC-216C595049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Tabulación!$B$51:$D$51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Tabulación!$B$57:$D$57</c:f>
              <c:numCache>
                <c:formatCode>0.00%</c:formatCode>
                <c:ptCount val="3"/>
                <c:pt idx="0">
                  <c:v>0.13750000000000001</c:v>
                </c:pt>
                <c:pt idx="1">
                  <c:v>0.21249999999999999</c:v>
                </c:pt>
                <c:pt idx="2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D2-4D8D-A5C2-040094211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875984"/>
        <c:axId val="175697856"/>
      </c:lineChart>
      <c:catAx>
        <c:axId val="18086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862464"/>
        <c:crosses val="autoZero"/>
        <c:auto val="1"/>
        <c:lblAlgn val="ctr"/>
        <c:lblOffset val="100"/>
        <c:noMultiLvlLbl val="0"/>
      </c:catAx>
      <c:valAx>
        <c:axId val="180862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PACIENTES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861984"/>
        <c:crosses val="autoZero"/>
        <c:crossBetween val="between"/>
      </c:valAx>
      <c:valAx>
        <c:axId val="175697856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875984"/>
        <c:crosses val="max"/>
        <c:crossBetween val="between"/>
      </c:valAx>
      <c:catAx>
        <c:axId val="144875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569785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u="none" strike="noStrike" baseline="0">
                <a:effectLst/>
              </a:rPr>
              <a:t>Debido a problemas con sus dientes, prótesis o tejidos de su boca (lengua, paladar y mejillas), ¿se mantiene preocupado?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Tabulación!$A$807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Tabulación!$B$806:$E$806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Tabulación!$B$807:$E$807</c:f>
              <c:numCache>
                <c:formatCode>General</c:formatCode>
                <c:ptCount val="4"/>
                <c:pt idx="0">
                  <c:v>3</c:v>
                </c:pt>
                <c:pt idx="1">
                  <c:v>28</c:v>
                </c:pt>
                <c:pt idx="2">
                  <c:v>6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0C-4982-80CF-F7D8B9ADC29F}"/>
            </c:ext>
          </c:extLst>
        </c:ser>
        <c:ser>
          <c:idx val="1"/>
          <c:order val="1"/>
          <c:tx>
            <c:strRef>
              <c:f>Tabulación!$A$808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Tabulación!$B$806:$E$806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Tabulación!$B$808:$E$808</c:f>
              <c:numCache>
                <c:formatCode>General</c:formatCode>
                <c:ptCount val="4"/>
                <c:pt idx="0">
                  <c:v>9</c:v>
                </c:pt>
                <c:pt idx="1">
                  <c:v>17</c:v>
                </c:pt>
                <c:pt idx="2">
                  <c:v>13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0C-4982-80CF-F7D8B9ADC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17510079"/>
        <c:axId val="1317507679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Tabulación!$A$810</c15:sqref>
                        </c15:formulaRef>
                      </c:ext>
                    </c:extLst>
                    <c:strCache>
                      <c:ptCount val="1"/>
                      <c:pt idx="0">
                        <c:v>Debido a problemas con sus dientes, prótesis o tejidos de su boca (lengua, paladar y mejillas), ¿se mantiene preocupado?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Tabulación!$B$806:$E$806</c15:sqref>
                        </c15:formulaRef>
                      </c:ext>
                    </c:extLst>
                    <c:strCache>
                      <c:ptCount val="4"/>
                      <c:pt idx="0">
                        <c:v>A veces</c:v>
                      </c:pt>
                      <c:pt idx="1">
                        <c:v>Nunca</c:v>
                      </c:pt>
                      <c:pt idx="2">
                        <c:v>Rara vez</c:v>
                      </c:pt>
                      <c:pt idx="3">
                        <c:v>Siempre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Tabulación!$B$810:$E$810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E0C-4982-80CF-F7D8B9ADC29F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Tabulación!$A$811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0349321959755031"/>
                  <c:y val="-9.8020924467774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0C-4982-80CF-F7D8B9ADC29F}"/>
                </c:ext>
              </c:extLst>
            </c:dLbl>
            <c:dLbl>
              <c:idx val="2"/>
              <c:layout>
                <c:manualLayout>
                  <c:x val="-0.10904877515310586"/>
                  <c:y val="-5.6354257801108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0C-4982-80CF-F7D8B9ADC29F}"/>
                </c:ext>
              </c:extLst>
            </c:dLbl>
            <c:dLbl>
              <c:idx val="3"/>
              <c:layout>
                <c:manualLayout>
                  <c:x val="-9.7937664041994846E-2"/>
                  <c:y val="-7.02431466899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0C-4982-80CF-F7D8B9ADC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Tabulación!$B$806:$E$806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Tabulación!$B$811:$E$811</c:f>
              <c:numCache>
                <c:formatCode>0.00%</c:formatCode>
                <c:ptCount val="4"/>
                <c:pt idx="0">
                  <c:v>3.7499999999999999E-2</c:v>
                </c:pt>
                <c:pt idx="1">
                  <c:v>0.35</c:v>
                </c:pt>
                <c:pt idx="2">
                  <c:v>7.4999999999999997E-2</c:v>
                </c:pt>
                <c:pt idx="3">
                  <c:v>3.7499999999999999E-2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0C-4982-80CF-F7D8B9ADC29F}"/>
            </c:ext>
          </c:extLst>
        </c:ser>
        <c:ser>
          <c:idx val="4"/>
          <c:order val="4"/>
          <c:tx>
            <c:strRef>
              <c:f>Tabulación!$A$812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5.0925337632079971E-17"/>
                  <c:y val="-7.4074074074074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0C-4982-80CF-F7D8B9ADC29F}"/>
                </c:ext>
              </c:extLst>
            </c:dLbl>
            <c:dLbl>
              <c:idx val="2"/>
              <c:layout>
                <c:manualLayout>
                  <c:x val="-5.5555555555556572E-3"/>
                  <c:y val="-4.1666666666666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0C-4982-80CF-F7D8B9ADC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Tabulación!$B$806:$E$806</c:f>
              <c:strCache>
                <c:ptCount val="4"/>
                <c:pt idx="0">
                  <c:v>A veces</c:v>
                </c:pt>
                <c:pt idx="1">
                  <c:v>Nunca</c:v>
                </c:pt>
                <c:pt idx="2">
                  <c:v>Rara vez</c:v>
                </c:pt>
                <c:pt idx="3">
                  <c:v>Siempre</c:v>
                </c:pt>
              </c:strCache>
            </c:strRef>
          </c:cat>
          <c:val>
            <c:numRef>
              <c:f>Tabulación!$B$812:$E$812</c:f>
              <c:numCache>
                <c:formatCode>0.00%</c:formatCode>
                <c:ptCount val="4"/>
                <c:pt idx="0">
                  <c:v>0.1125</c:v>
                </c:pt>
                <c:pt idx="1">
                  <c:v>0.21249999999999999</c:v>
                </c:pt>
                <c:pt idx="2">
                  <c:v>0.16250000000000001</c:v>
                </c:pt>
                <c:pt idx="3">
                  <c:v>1.2500000000000001E-2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0C-4982-80CF-F7D8B9ADC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958063"/>
        <c:axId val="441957103"/>
      </c:lineChart>
      <c:catAx>
        <c:axId val="1317510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7507679"/>
        <c:crosses val="autoZero"/>
        <c:auto val="1"/>
        <c:lblAlgn val="ctr"/>
        <c:lblOffset val="100"/>
        <c:noMultiLvlLbl val="0"/>
      </c:catAx>
      <c:valAx>
        <c:axId val="1317507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7510079"/>
        <c:crosses val="autoZero"/>
        <c:crossBetween val="between"/>
      </c:valAx>
      <c:valAx>
        <c:axId val="441957103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1958063"/>
        <c:crosses val="max"/>
        <c:crossBetween val="between"/>
      </c:valAx>
      <c:catAx>
        <c:axId val="4419580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9571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cap="all" baseline="0">
                <a:effectLst/>
              </a:rPr>
              <a:t>Pacientes con gingivitis en su estado de salud en general </a:t>
            </a:r>
            <a:endParaRPr lang="es-CO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Hoja2!$B$5</c:f>
              <c:strCache>
                <c:ptCount val="1"/>
                <c:pt idx="0">
                  <c:v>Num Pacientes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Hoja2!$A$6:$A$8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Hoja2!$B$6:$B$8</c:f>
              <c:numCache>
                <c:formatCode>General</c:formatCode>
                <c:ptCount val="3"/>
                <c:pt idx="0">
                  <c:v>18</c:v>
                </c:pt>
                <c:pt idx="1">
                  <c:v>19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D-4888-9F23-3A6DBF03D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74112"/>
        <c:axId val="190300304"/>
      </c:barChart>
      <c:lineChart>
        <c:grouping val="standard"/>
        <c:varyColors val="0"/>
        <c:ser>
          <c:idx val="1"/>
          <c:order val="1"/>
          <c:tx>
            <c:strRef>
              <c:f>Hoja2!$C$5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Hoja2!$A$6:$A$8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Hoja2!$C$6:$C$8</c:f>
              <c:numCache>
                <c:formatCode>0.00%</c:formatCode>
                <c:ptCount val="3"/>
                <c:pt idx="0">
                  <c:v>0.22500000000000001</c:v>
                </c:pt>
                <c:pt idx="1">
                  <c:v>0.23749999999999999</c:v>
                </c:pt>
                <c:pt idx="2">
                  <c:v>3.7499999999999999E-2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D-4888-9F23-3A6DBF03D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1757168"/>
        <c:axId val="2081755728"/>
      </c:lineChart>
      <c:catAx>
        <c:axId val="20817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755728"/>
        <c:crosses val="autoZero"/>
        <c:auto val="1"/>
        <c:lblAlgn val="ctr"/>
        <c:lblOffset val="100"/>
        <c:noMultiLvlLbl val="0"/>
      </c:catAx>
      <c:valAx>
        <c:axId val="208175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757168"/>
        <c:crosses val="autoZero"/>
        <c:crossBetween val="between"/>
      </c:valAx>
      <c:valAx>
        <c:axId val="1903003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74112"/>
        <c:crosses val="max"/>
        <c:crossBetween val="between"/>
      </c:valAx>
      <c:catAx>
        <c:axId val="181874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30030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cap="all" baseline="0">
                <a:effectLst/>
              </a:rPr>
              <a:t>Pacientes con PERIODONTITIS en su estado de salud en general </a:t>
            </a:r>
            <a:endParaRPr lang="es-CO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Hoja2!$B$28</c:f>
              <c:strCache>
                <c:ptCount val="1"/>
                <c:pt idx="0">
                  <c:v>Num Pacientes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Hoja2!$A$29:$A$31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Hoja2!$B$29:$B$31</c:f>
              <c:numCache>
                <c:formatCode>General</c:formatCode>
                <c:ptCount val="3"/>
                <c:pt idx="0">
                  <c:v>11</c:v>
                </c:pt>
                <c:pt idx="1">
                  <c:v>17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1-4E52-9DD9-098457913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74112"/>
        <c:axId val="190300304"/>
      </c:barChart>
      <c:lineChart>
        <c:grouping val="standard"/>
        <c:varyColors val="0"/>
        <c:ser>
          <c:idx val="1"/>
          <c:order val="1"/>
          <c:tx>
            <c:strRef>
              <c:f>Hoja2!$C$28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Hoja2!$A$29:$A$31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Hoja2!$C$29:$C$31</c:f>
              <c:numCache>
                <c:formatCode>0.00%</c:formatCode>
                <c:ptCount val="3"/>
                <c:pt idx="0">
                  <c:v>0.13750000000000001</c:v>
                </c:pt>
                <c:pt idx="1">
                  <c:v>0.21249999999999999</c:v>
                </c:pt>
                <c:pt idx="2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31-4E52-9DD9-098457913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1757168"/>
        <c:axId val="2081755728"/>
      </c:lineChart>
      <c:catAx>
        <c:axId val="20817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755728"/>
        <c:crosses val="autoZero"/>
        <c:auto val="1"/>
        <c:lblAlgn val="ctr"/>
        <c:lblOffset val="100"/>
        <c:noMultiLvlLbl val="0"/>
      </c:catAx>
      <c:valAx>
        <c:axId val="208175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757168"/>
        <c:crosses val="autoZero"/>
        <c:crossBetween val="between"/>
      </c:valAx>
      <c:valAx>
        <c:axId val="1903003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874112"/>
        <c:crosses val="max"/>
        <c:crossBetween val="between"/>
      </c:valAx>
      <c:catAx>
        <c:axId val="181874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30030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Hoja2!$A$52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Hoja2!$B$51:$D$51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Hoja2!$B$52:$D$52</c:f>
              <c:numCache>
                <c:formatCode>General</c:formatCode>
                <c:ptCount val="3"/>
                <c:pt idx="0">
                  <c:v>18</c:v>
                </c:pt>
                <c:pt idx="1">
                  <c:v>19</c:v>
                </c:pt>
                <c:pt idx="2" formatCode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9C-4E64-A135-60CC0E33B838}"/>
            </c:ext>
          </c:extLst>
        </c:ser>
        <c:ser>
          <c:idx val="1"/>
          <c:order val="1"/>
          <c:tx>
            <c:strRef>
              <c:f>Hoja2!$A$53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Hoja2!$B$51:$D$51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Hoja2!$B$53:$D$53</c:f>
              <c:numCache>
                <c:formatCode>General</c:formatCode>
                <c:ptCount val="3"/>
                <c:pt idx="0">
                  <c:v>11</c:v>
                </c:pt>
                <c:pt idx="1">
                  <c:v>17</c:v>
                </c:pt>
                <c:pt idx="2" formatCode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9C-4E64-A135-60CC0E33B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9756688"/>
        <c:axId val="139758128"/>
      </c:barChart>
      <c:catAx>
        <c:axId val="13975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758128"/>
        <c:crosses val="autoZero"/>
        <c:auto val="1"/>
        <c:lblAlgn val="ctr"/>
        <c:lblOffset val="100"/>
        <c:noMultiLvlLbl val="0"/>
      </c:catAx>
      <c:valAx>
        <c:axId val="13975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75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En comparación con otras personas de su edad, ¿Cómo considera su estado de salud general?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232709470992245"/>
          <c:y val="0.20033333333333334"/>
          <c:w val="0.6666504062509846"/>
          <c:h val="0.56145039370078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Hoja2!$A$52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Hoja2!$B$51:$D$51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Hoja2!$B$52:$D$52</c:f>
              <c:numCache>
                <c:formatCode>General</c:formatCode>
                <c:ptCount val="3"/>
                <c:pt idx="0">
                  <c:v>18</c:v>
                </c:pt>
                <c:pt idx="1">
                  <c:v>19</c:v>
                </c:pt>
                <c:pt idx="2" formatCode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31-4141-8265-5BC34271C5D4}"/>
            </c:ext>
          </c:extLst>
        </c:ser>
        <c:ser>
          <c:idx val="1"/>
          <c:order val="1"/>
          <c:tx>
            <c:strRef>
              <c:f>Hoja2!$A$53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Hoja2!$B$51:$D$51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Hoja2!$B$53:$D$53</c:f>
              <c:numCache>
                <c:formatCode>General</c:formatCode>
                <c:ptCount val="3"/>
                <c:pt idx="0">
                  <c:v>11</c:v>
                </c:pt>
                <c:pt idx="1">
                  <c:v>17</c:v>
                </c:pt>
                <c:pt idx="2" formatCode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31-4141-8265-5BC34271C5D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1-4031-4141-8265-5BC34271C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861984"/>
        <c:axId val="180862464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Hoja2!$A$55</c15:sqref>
                        </c15:formulaRef>
                      </c:ext>
                    </c:extLst>
                    <c:strCache>
                      <c:ptCount val="1"/>
                      <c:pt idx="0">
                        <c:v>Enfermedad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Hoja2!$B$51:$D$51</c15:sqref>
                        </c15:formulaRef>
                      </c:ext>
                    </c:extLst>
                    <c:strCache>
                      <c:ptCount val="3"/>
                      <c:pt idx="0">
                        <c:v>Mejor</c:v>
                      </c:pt>
                      <c:pt idx="1">
                        <c:v>Igual</c:v>
                      </c:pt>
                      <c:pt idx="2">
                        <c:v>Peor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Hoja2!$B$55:$D$55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4031-4141-8265-5BC34271C5D4}"/>
                  </c:ext>
                </c:extLst>
              </c15:ser>
            </c15:filteredBarSeries>
          </c:ext>
        </c:extLst>
      </c:barChart>
      <c:catAx>
        <c:axId val="18086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862464"/>
        <c:crosses val="autoZero"/>
        <c:auto val="1"/>
        <c:lblAlgn val="ctr"/>
        <c:lblOffset val="100"/>
        <c:noMultiLvlLbl val="0"/>
      </c:catAx>
      <c:valAx>
        <c:axId val="180862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PACIENTES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8619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En comparación con otras personas de su edad, ¿Cómo considera su estado de salud general?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232709470992245"/>
          <c:y val="0.20033333333333334"/>
          <c:w val="0.6666504062509846"/>
          <c:h val="0.56145039370078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Hoja2!$A$52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Hoja2!$B$51:$D$51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Hoja2!$B$52:$D$52</c:f>
              <c:numCache>
                <c:formatCode>General</c:formatCode>
                <c:ptCount val="3"/>
                <c:pt idx="0">
                  <c:v>18</c:v>
                </c:pt>
                <c:pt idx="1">
                  <c:v>19</c:v>
                </c:pt>
                <c:pt idx="2" formatCode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3-4670-9D18-3ADEDE91F002}"/>
            </c:ext>
          </c:extLst>
        </c:ser>
        <c:ser>
          <c:idx val="1"/>
          <c:order val="1"/>
          <c:tx>
            <c:strRef>
              <c:f>Hoja2!$A$53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Hoja2!$B$51:$D$51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Hoja2!$B$53:$D$53</c:f>
              <c:numCache>
                <c:formatCode>General</c:formatCode>
                <c:ptCount val="3"/>
                <c:pt idx="0">
                  <c:v>11</c:v>
                </c:pt>
                <c:pt idx="1">
                  <c:v>17</c:v>
                </c:pt>
                <c:pt idx="2" formatCode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A3-4670-9D18-3ADEDE91F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861984"/>
        <c:axId val="180862464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Hoja2!$A$55</c15:sqref>
                        </c15:formulaRef>
                      </c:ext>
                    </c:extLst>
                    <c:strCache>
                      <c:ptCount val="1"/>
                      <c:pt idx="0">
                        <c:v>Enfermedad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Hoja2!$B$51:$D$51</c15:sqref>
                        </c15:formulaRef>
                      </c:ext>
                    </c:extLst>
                    <c:strCache>
                      <c:ptCount val="3"/>
                      <c:pt idx="0">
                        <c:v>Mejor</c:v>
                      </c:pt>
                      <c:pt idx="1">
                        <c:v>Igual</c:v>
                      </c:pt>
                      <c:pt idx="2">
                        <c:v>Peor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Hoja2!$B$55:$D$55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69A3-4670-9D18-3ADEDE91F00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Hoja2!$A$56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0.1332031740837572"/>
                  <c:y val="-7.2391029686498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A3-4670-9D18-3ADEDE91F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Hoja2!$B$51:$D$51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Hoja2!$B$56:$D$56</c:f>
              <c:numCache>
                <c:formatCode>0.00%</c:formatCode>
                <c:ptCount val="3"/>
                <c:pt idx="0">
                  <c:v>0.22500000000000001</c:v>
                </c:pt>
                <c:pt idx="1">
                  <c:v>0.23749999999999999</c:v>
                </c:pt>
                <c:pt idx="2">
                  <c:v>3.7499999999999999E-2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A3-4670-9D18-3ADEDE91F002}"/>
            </c:ext>
          </c:extLst>
        </c:ser>
        <c:ser>
          <c:idx val="4"/>
          <c:order val="4"/>
          <c:tx>
            <c:strRef>
              <c:f>Hoja2!$A$57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2426398209101856E-3"/>
                  <c:y val="-0.116210012433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A3-4670-9D18-3ADEDE91F002}"/>
                </c:ext>
              </c:extLst>
            </c:dLbl>
            <c:dLbl>
              <c:idx val="1"/>
              <c:layout>
                <c:manualLayout>
                  <c:x val="5.8432721169808473E-2"/>
                  <c:y val="-4.8489766369856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A3-4670-9D18-3ADEDE91F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Hoja2!$B$51:$D$51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Hoja2!$B$57:$D$57</c:f>
              <c:numCache>
                <c:formatCode>0.00%</c:formatCode>
                <c:ptCount val="3"/>
                <c:pt idx="0">
                  <c:v>0.13750000000000001</c:v>
                </c:pt>
                <c:pt idx="1">
                  <c:v>0.21249999999999999</c:v>
                </c:pt>
                <c:pt idx="2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9A3-4670-9D18-3ADEDE91F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875984"/>
        <c:axId val="175697856"/>
      </c:lineChart>
      <c:catAx>
        <c:axId val="18086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862464"/>
        <c:crosses val="autoZero"/>
        <c:auto val="1"/>
        <c:lblAlgn val="ctr"/>
        <c:lblOffset val="100"/>
        <c:noMultiLvlLbl val="0"/>
      </c:catAx>
      <c:valAx>
        <c:axId val="180862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PACIENTES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861984"/>
        <c:crosses val="autoZero"/>
        <c:crossBetween val="between"/>
      </c:valAx>
      <c:valAx>
        <c:axId val="175697856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875984"/>
        <c:crosses val="max"/>
        <c:crossBetween val="between"/>
      </c:valAx>
      <c:catAx>
        <c:axId val="144875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569785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baseline="0">
                <a:effectLst/>
              </a:rPr>
              <a:t>En comparación con otras personas de su edad, ¿Cómo considera el estado de sus dientes y su boca?</a:t>
            </a:r>
            <a:r>
              <a:rPr lang="es-CO" sz="1400" b="0" i="0" u="none" strike="noStrike" baseline="0"/>
              <a:t>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Hoja2!$A$66:$B$66</c:f>
              <c:strCache>
                <c:ptCount val="2"/>
                <c:pt idx="0">
                  <c:v>En comparación con otras personas de su edad, ¿Cómo considera el estado de sus dientes y su boca?</c:v>
                </c:pt>
                <c:pt idx="1">
                  <c:v>Igual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Hoja2!$C$66:$K$66</c:f>
              <c:numCache>
                <c:formatCode>General</c:formatCode>
                <c:ptCount val="9"/>
                <c:pt idx="0">
                  <c:v>3</c:v>
                </c:pt>
                <c:pt idx="1">
                  <c:v>17</c:v>
                </c:pt>
                <c:pt idx="2" formatCode="0.00%">
                  <c:v>0.21249999999999999</c:v>
                </c:pt>
                <c:pt idx="3">
                  <c:v>20</c:v>
                </c:pt>
                <c:pt idx="4" formatCode="0.00%">
                  <c:v>0.25</c:v>
                </c:pt>
                <c:pt idx="5">
                  <c:v>37</c:v>
                </c:pt>
                <c:pt idx="6" formatCode="0.00%">
                  <c:v>0.46250000000000002</c:v>
                </c:pt>
                <c:pt idx="7">
                  <c:v>3.75</c:v>
                </c:pt>
                <c:pt idx="8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A7-4A56-83B4-AF0D0B685F4B}"/>
            </c:ext>
          </c:extLst>
        </c:ser>
        <c:ser>
          <c:idx val="1"/>
          <c:order val="1"/>
          <c:tx>
            <c:strRef>
              <c:f>Hoja2!$A$67:$B$67</c:f>
              <c:strCache>
                <c:ptCount val="2"/>
                <c:pt idx="0">
                  <c:v>En comparación con otras personas de su edad, ¿Cómo considera el estado de sus dientes y su boca?</c:v>
                </c:pt>
                <c:pt idx="1">
                  <c:v>Mejor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Hoja2!$C$67:$K$67</c:f>
              <c:numCache>
                <c:formatCode>General</c:formatCode>
                <c:ptCount val="9"/>
                <c:pt idx="0">
                  <c:v>5</c:v>
                </c:pt>
                <c:pt idx="1">
                  <c:v>19</c:v>
                </c:pt>
                <c:pt idx="2" formatCode="0.00%">
                  <c:v>0.23749999999999999</c:v>
                </c:pt>
                <c:pt idx="3">
                  <c:v>7</c:v>
                </c:pt>
                <c:pt idx="4" formatCode="0.00%">
                  <c:v>8.7499999999999994E-2</c:v>
                </c:pt>
                <c:pt idx="5">
                  <c:v>26</c:v>
                </c:pt>
                <c:pt idx="6" formatCode="0.00%">
                  <c:v>0.32500000000000001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A7-4A56-83B4-AF0D0B685F4B}"/>
            </c:ext>
          </c:extLst>
        </c:ser>
        <c:ser>
          <c:idx val="2"/>
          <c:order val="2"/>
          <c:tx>
            <c:strRef>
              <c:f>Hoja2!$A$68:$B$68</c:f>
              <c:strCache>
                <c:ptCount val="2"/>
                <c:pt idx="0">
                  <c:v>En comparación con otras personas de su edad, ¿Cómo considera el estado de sus dientes y su boca?</c:v>
                </c:pt>
                <c:pt idx="1">
                  <c:v>Peor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Hoja2!$C$68:$K$68</c:f>
              <c:numCache>
                <c:formatCode>General</c:formatCode>
                <c:ptCount val="9"/>
                <c:pt idx="0">
                  <c:v>1</c:v>
                </c:pt>
                <c:pt idx="1">
                  <c:v>4</c:v>
                </c:pt>
                <c:pt idx="2" formatCode="0.00%">
                  <c:v>0.05</c:v>
                </c:pt>
                <c:pt idx="3">
                  <c:v>13</c:v>
                </c:pt>
                <c:pt idx="4" formatCode="0.00%">
                  <c:v>0.16250000000000001</c:v>
                </c:pt>
                <c:pt idx="5">
                  <c:v>17</c:v>
                </c:pt>
                <c:pt idx="6" formatCode="0.00%">
                  <c:v>0.21249999999999999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A7-4A56-83B4-AF0D0B685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81291200"/>
        <c:axId val="2081291680"/>
      </c:barChart>
      <c:catAx>
        <c:axId val="20812912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291680"/>
        <c:crosses val="autoZero"/>
        <c:auto val="1"/>
        <c:lblAlgn val="ctr"/>
        <c:lblOffset val="100"/>
        <c:noMultiLvlLbl val="0"/>
      </c:catAx>
      <c:valAx>
        <c:axId val="208129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291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Hoja9!$A$1:$B$1</c:f>
              <c:strCache>
                <c:ptCount val="2"/>
                <c:pt idx="0">
                  <c:v>En comparación con otras personas de su edad, ¿Cómo considera el estado de sus dientes y su boca?</c:v>
                </c:pt>
                <c:pt idx="1">
                  <c:v>Igual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Hoja9!$C$1:$K$1</c:f>
              <c:numCache>
                <c:formatCode>General</c:formatCode>
                <c:ptCount val="9"/>
                <c:pt idx="0">
                  <c:v>3</c:v>
                </c:pt>
                <c:pt idx="1">
                  <c:v>17</c:v>
                </c:pt>
                <c:pt idx="2" formatCode="0.00%">
                  <c:v>0.21249999999999999</c:v>
                </c:pt>
                <c:pt idx="3">
                  <c:v>20</c:v>
                </c:pt>
                <c:pt idx="4" formatCode="0.00%">
                  <c:v>0.25</c:v>
                </c:pt>
                <c:pt idx="5">
                  <c:v>37</c:v>
                </c:pt>
                <c:pt idx="6" formatCode="0.00%">
                  <c:v>0.46250000000000002</c:v>
                </c:pt>
                <c:pt idx="7">
                  <c:v>3.75</c:v>
                </c:pt>
                <c:pt idx="8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D9-4F10-8905-D916781126CB}"/>
            </c:ext>
          </c:extLst>
        </c:ser>
        <c:ser>
          <c:idx val="1"/>
          <c:order val="1"/>
          <c:tx>
            <c:strRef>
              <c:f>Hoja9!$A$2:$B$2</c:f>
              <c:strCache>
                <c:ptCount val="2"/>
                <c:pt idx="0">
                  <c:v>En comparación con otras personas de su edad, ¿Cómo considera el estado de sus dientes y su boca?</c:v>
                </c:pt>
                <c:pt idx="1">
                  <c:v>Mejor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Hoja9!$C$2:$K$2</c:f>
              <c:numCache>
                <c:formatCode>General</c:formatCode>
                <c:ptCount val="9"/>
                <c:pt idx="0">
                  <c:v>5</c:v>
                </c:pt>
                <c:pt idx="1">
                  <c:v>19</c:v>
                </c:pt>
                <c:pt idx="2" formatCode="0.00%">
                  <c:v>0.23749999999999999</c:v>
                </c:pt>
                <c:pt idx="3">
                  <c:v>7</c:v>
                </c:pt>
                <c:pt idx="4" formatCode="0.00%">
                  <c:v>8.7499999999999994E-2</c:v>
                </c:pt>
                <c:pt idx="5">
                  <c:v>26</c:v>
                </c:pt>
                <c:pt idx="6" formatCode="0.00%">
                  <c:v>0.32500000000000001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D9-4F10-8905-D916781126CB}"/>
            </c:ext>
          </c:extLst>
        </c:ser>
        <c:ser>
          <c:idx val="2"/>
          <c:order val="2"/>
          <c:tx>
            <c:strRef>
              <c:f>Hoja9!$A$3:$B$3</c:f>
              <c:strCache>
                <c:ptCount val="2"/>
                <c:pt idx="0">
                  <c:v>En comparación con otras personas de su edad, ¿Cómo considera el estado de sus dientes y su boca?</c:v>
                </c:pt>
                <c:pt idx="1">
                  <c:v>Peor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Hoja9!$C$3:$K$3</c:f>
              <c:numCache>
                <c:formatCode>General</c:formatCode>
                <c:ptCount val="9"/>
                <c:pt idx="0">
                  <c:v>1</c:v>
                </c:pt>
                <c:pt idx="1">
                  <c:v>4</c:v>
                </c:pt>
                <c:pt idx="2" formatCode="0.00%">
                  <c:v>0.05</c:v>
                </c:pt>
                <c:pt idx="3">
                  <c:v>13</c:v>
                </c:pt>
                <c:pt idx="4" formatCode="0.00%">
                  <c:v>0.16250000000000001</c:v>
                </c:pt>
                <c:pt idx="5">
                  <c:v>17</c:v>
                </c:pt>
                <c:pt idx="6" formatCode="0.00%">
                  <c:v>0.21249999999999999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D9-4F10-8905-D91678112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662176"/>
        <c:axId val="145139152"/>
      </c:barChart>
      <c:catAx>
        <c:axId val="133662176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139152"/>
        <c:crosses val="autoZero"/>
        <c:auto val="1"/>
        <c:lblAlgn val="ctr"/>
        <c:lblOffset val="100"/>
        <c:noMultiLvlLbl val="0"/>
      </c:catAx>
      <c:valAx>
        <c:axId val="145139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66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En comparación con otras personas de su edad, ¿Cómo considera el estado de sus dientes y su boca?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232709470992245"/>
          <c:y val="0.20033333333333334"/>
          <c:w val="0.6666504062509846"/>
          <c:h val="0.56145039370078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Tabulación!$A$82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Tabulación!$B$81:$D$81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Tabulación!$B$82:$D$82</c:f>
              <c:numCache>
                <c:formatCode>General</c:formatCode>
                <c:ptCount val="3"/>
                <c:pt idx="0">
                  <c:v>19</c:v>
                </c:pt>
                <c:pt idx="1">
                  <c:v>17</c:v>
                </c:pt>
                <c:pt idx="2" formatCode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EC-45E3-AA1F-7049BB04670F}"/>
            </c:ext>
          </c:extLst>
        </c:ser>
        <c:ser>
          <c:idx val="1"/>
          <c:order val="1"/>
          <c:tx>
            <c:strRef>
              <c:f>Tabulación!$A$83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Tabulación!$B$81:$D$81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Tabulación!$B$83:$D$83</c:f>
              <c:numCache>
                <c:formatCode>General</c:formatCode>
                <c:ptCount val="3"/>
                <c:pt idx="0">
                  <c:v>7</c:v>
                </c:pt>
                <c:pt idx="1">
                  <c:v>20</c:v>
                </c:pt>
                <c:pt idx="2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EC-45E3-AA1F-7049BB046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861984"/>
        <c:axId val="180862464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Tabulación!$A$85</c15:sqref>
                        </c15:formulaRef>
                      </c:ext>
                    </c:extLst>
                    <c:strCache>
                      <c:ptCount val="1"/>
                      <c:pt idx="0">
                        <c:v>Enfermedad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Tabulación!$B$81:$D$81</c15:sqref>
                        </c15:formulaRef>
                      </c:ext>
                    </c:extLst>
                    <c:strCache>
                      <c:ptCount val="3"/>
                      <c:pt idx="0">
                        <c:v>Mejor</c:v>
                      </c:pt>
                      <c:pt idx="1">
                        <c:v>Igual</c:v>
                      </c:pt>
                      <c:pt idx="2">
                        <c:v>Peor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Tabulación!$B$85:$D$85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C8EC-45E3-AA1F-7049BB04670F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Tabulación!$A$86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3701728389951366E-2"/>
                  <c:y val="-3.0575057591848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EC-45E3-AA1F-7049BB04670F}"/>
                </c:ext>
              </c:extLst>
            </c:dLbl>
            <c:dLbl>
              <c:idx val="1"/>
              <c:layout>
                <c:manualLayout>
                  <c:x val="-9.3969359448581397E-2"/>
                  <c:y val="-2.3908392674962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EC-45E3-AA1F-7049BB04670F}"/>
                </c:ext>
              </c:extLst>
            </c:dLbl>
            <c:dLbl>
              <c:idx val="2"/>
              <c:layout>
                <c:manualLayout>
                  <c:x val="-8.8830531374970004E-2"/>
                  <c:y val="-4.0575054967177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EC-45E3-AA1F-7049BB046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Tabulación!$B$81:$D$81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Tabulación!$B$86:$D$86</c:f>
              <c:numCache>
                <c:formatCode>0.00%</c:formatCode>
                <c:ptCount val="3"/>
                <c:pt idx="0">
                  <c:v>0.23749999999999999</c:v>
                </c:pt>
                <c:pt idx="1">
                  <c:v>0.21249999999999999</c:v>
                </c:pt>
                <c:pt idx="2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EC-45E3-AA1F-7049BB04670F}"/>
            </c:ext>
          </c:extLst>
        </c:ser>
        <c:ser>
          <c:idx val="4"/>
          <c:order val="4"/>
          <c:tx>
            <c:strRef>
              <c:f>Tabulación!$A$87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2141048469039236E-3"/>
                  <c:y val="-2.9999992125986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EC-45E3-AA1F-7049BB04670F}"/>
                </c:ext>
              </c:extLst>
            </c:dLbl>
            <c:dLbl>
              <c:idx val="2"/>
              <c:layout>
                <c:manualLayout>
                  <c:x val="-1.2321157270356093E-2"/>
                  <c:y val="-9.9999973753288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EC-45E3-AA1F-7049BB046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Tabulación!$B$81:$D$81</c:f>
              <c:strCache>
                <c:ptCount val="3"/>
                <c:pt idx="0">
                  <c:v>Mejor</c:v>
                </c:pt>
                <c:pt idx="1">
                  <c:v>Igual</c:v>
                </c:pt>
                <c:pt idx="2">
                  <c:v>Peor</c:v>
                </c:pt>
              </c:strCache>
            </c:strRef>
          </c:cat>
          <c:val>
            <c:numRef>
              <c:f>Tabulación!$B$87:$D$87</c:f>
              <c:numCache>
                <c:formatCode>0.00%</c:formatCode>
                <c:ptCount val="3"/>
                <c:pt idx="0">
                  <c:v>8.7499999999999994E-2</c:v>
                </c:pt>
                <c:pt idx="1">
                  <c:v>0.25</c:v>
                </c:pt>
                <c:pt idx="2">
                  <c:v>0.16250000000000001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8EC-45E3-AA1F-7049BB046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1110768"/>
        <c:axId val="855962112"/>
      </c:lineChart>
      <c:catAx>
        <c:axId val="18086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862464"/>
        <c:crosses val="autoZero"/>
        <c:auto val="1"/>
        <c:lblAlgn val="ctr"/>
        <c:lblOffset val="100"/>
        <c:noMultiLvlLbl val="0"/>
      </c:catAx>
      <c:valAx>
        <c:axId val="180862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PACIENTES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861984"/>
        <c:crosses val="autoZero"/>
        <c:crossBetween val="between"/>
      </c:valAx>
      <c:valAx>
        <c:axId val="855962112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1110768"/>
        <c:crosses val="max"/>
        <c:crossBetween val="between"/>
      </c:valAx>
      <c:catAx>
        <c:axId val="142111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559621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Estrato</a:t>
            </a:r>
            <a:r>
              <a:rPr lang="es-CO" baseline="0"/>
              <a:t> Social</a:t>
            </a:r>
            <a:r>
              <a:rPr lang="es-CO"/>
              <a:t> </a:t>
            </a:r>
          </a:p>
        </c:rich>
      </c:tx>
      <c:layout>
        <c:manualLayout>
          <c:xMode val="edge"/>
          <c:yMode val="edge"/>
          <c:x val="0.33709570877926609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4606369288469838E-2"/>
          <c:y val="0.17175925925925928"/>
          <c:w val="0.89475939162827844"/>
          <c:h val="0.636620734908136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Tabulación!$A$123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Tabulación!$B$123:$F$123</c:f>
              <c:numCache>
                <c:formatCode>General</c:formatCode>
                <c:ptCount val="5"/>
                <c:pt idx="0">
                  <c:v>4</c:v>
                </c:pt>
                <c:pt idx="1">
                  <c:v>15</c:v>
                </c:pt>
                <c:pt idx="2">
                  <c:v>13</c:v>
                </c:pt>
                <c:pt idx="3">
                  <c:v>7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FB0-45DD-A7F6-0FB25D214B9F}"/>
            </c:ext>
          </c:extLst>
        </c:ser>
        <c:ser>
          <c:idx val="2"/>
          <c:order val="2"/>
          <c:tx>
            <c:strRef>
              <c:f>Tabulación!$A$124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Tabulación!$B$124:$F$124</c:f>
              <c:numCache>
                <c:formatCode>General</c:formatCode>
                <c:ptCount val="5"/>
                <c:pt idx="0">
                  <c:v>6</c:v>
                </c:pt>
                <c:pt idx="1">
                  <c:v>9</c:v>
                </c:pt>
                <c:pt idx="2">
                  <c:v>21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FB0-45DD-A7F6-0FB25D214B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454578000"/>
        <c:axId val="14545765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Tabulación!$A$122</c15:sqref>
                        </c15:formulaRef>
                      </c:ext>
                    </c:extLst>
                    <c:strCache>
                      <c:ptCount val="1"/>
                      <c:pt idx="0">
                        <c:v>Estratos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Tabulación!$B$122:$F$122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B-EFB0-45DD-A7F6-0FB25D214B9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Tabulación!$A$126</c15:sqref>
                        </c15:formulaRef>
                      </c:ext>
                    </c:extLst>
                    <c:strCache>
                      <c:ptCount val="1"/>
                      <c:pt idx="0">
                        <c:v>Estrato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Tabulación!$B$126:$F$126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EFB0-45DD-A7F6-0FB25D214B9F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4"/>
          <c:order val="4"/>
          <c:tx>
            <c:strRef>
              <c:f>Tabulación!$A$127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Tabulación!$B$127:$F$127</c:f>
              <c:numCache>
                <c:formatCode>0.00%</c:formatCode>
                <c:ptCount val="5"/>
                <c:pt idx="0">
                  <c:v>0.05</c:v>
                </c:pt>
                <c:pt idx="1">
                  <c:v>0.1875</c:v>
                </c:pt>
                <c:pt idx="2">
                  <c:v>0.16250000000000001</c:v>
                </c:pt>
                <c:pt idx="3">
                  <c:v>8.7499999999999994E-2</c:v>
                </c:pt>
                <c:pt idx="4">
                  <c:v>1.2500000000000001E-2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B0-45DD-A7F6-0FB25D214B9F}"/>
            </c:ext>
          </c:extLst>
        </c:ser>
        <c:ser>
          <c:idx val="5"/>
          <c:order val="5"/>
          <c:tx>
            <c:strRef>
              <c:f>Tabulación!$A$128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2.375715892108826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D9-4014-B81D-2E86AEB684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Tabulación!$B$128:$F$128</c:f>
              <c:numCache>
                <c:formatCode>0.00%</c:formatCode>
                <c:ptCount val="5"/>
                <c:pt idx="0">
                  <c:v>7.4999999999999997E-2</c:v>
                </c:pt>
                <c:pt idx="1">
                  <c:v>0.1125</c:v>
                </c:pt>
                <c:pt idx="2">
                  <c:v>0.26250000000000001</c:v>
                </c:pt>
                <c:pt idx="3">
                  <c:v>3.7499999999999999E-2</c:v>
                </c:pt>
                <c:pt idx="4">
                  <c:v>1.2500000000000001E-2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FB0-45DD-A7F6-0FB25D214B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61899040"/>
        <c:axId val="1461900000"/>
      </c:lineChart>
      <c:catAx>
        <c:axId val="14545780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576560"/>
        <c:crosses val="autoZero"/>
        <c:auto val="1"/>
        <c:lblAlgn val="ctr"/>
        <c:lblOffset val="100"/>
        <c:noMultiLvlLbl val="0"/>
      </c:catAx>
      <c:valAx>
        <c:axId val="145457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578000"/>
        <c:crosses val="autoZero"/>
        <c:crossBetween val="between"/>
      </c:valAx>
      <c:valAx>
        <c:axId val="1461900000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1899040"/>
        <c:crosses val="max"/>
        <c:crossBetween val="between"/>
      </c:valAx>
      <c:catAx>
        <c:axId val="1461899040"/>
        <c:scaling>
          <c:orientation val="minMax"/>
        </c:scaling>
        <c:delete val="1"/>
        <c:axPos val="b"/>
        <c:majorTickMark val="out"/>
        <c:minorTickMark val="none"/>
        <c:tickLblPos val="nextTo"/>
        <c:crossAx val="146190000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Nivel De</a:t>
            </a:r>
            <a:r>
              <a:rPr lang="es-CO" b="1" baseline="0"/>
              <a:t> Escolaridad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Tabulación!$A$144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Tabulación!$B$143:$F$143</c:f>
              <c:strCache>
                <c:ptCount val="5"/>
                <c:pt idx="0">
                  <c:v>Especialización</c:v>
                </c:pt>
                <c:pt idx="1">
                  <c:v>Primaria</c:v>
                </c:pt>
                <c:pt idx="2">
                  <c:v>profesional</c:v>
                </c:pt>
                <c:pt idx="3">
                  <c:v>secundaria</c:v>
                </c:pt>
                <c:pt idx="4">
                  <c:v>Tecnologo</c:v>
                </c:pt>
              </c:strCache>
            </c:strRef>
          </c:cat>
          <c:val>
            <c:numRef>
              <c:f>Tabulación!$B$144:$F$144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10</c:v>
                </c:pt>
                <c:pt idx="3">
                  <c:v>14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ED-48F1-B506-8737A4578EA5}"/>
            </c:ext>
          </c:extLst>
        </c:ser>
        <c:ser>
          <c:idx val="1"/>
          <c:order val="1"/>
          <c:tx>
            <c:strRef>
              <c:f>Tabulación!$A$145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Tabulación!$B$143:$F$143</c:f>
              <c:strCache>
                <c:ptCount val="5"/>
                <c:pt idx="0">
                  <c:v>Especialización</c:v>
                </c:pt>
                <c:pt idx="1">
                  <c:v>Primaria</c:v>
                </c:pt>
                <c:pt idx="2">
                  <c:v>profesional</c:v>
                </c:pt>
                <c:pt idx="3">
                  <c:v>secundaria</c:v>
                </c:pt>
                <c:pt idx="4">
                  <c:v>Tecnologo</c:v>
                </c:pt>
              </c:strCache>
            </c:strRef>
          </c:cat>
          <c:val>
            <c:numRef>
              <c:f>Tabulación!$B$145:$F$145</c:f>
              <c:numCache>
                <c:formatCode>General</c:formatCode>
                <c:ptCount val="5"/>
                <c:pt idx="0">
                  <c:v>0</c:v>
                </c:pt>
                <c:pt idx="1">
                  <c:v>7</c:v>
                </c:pt>
                <c:pt idx="2">
                  <c:v>10</c:v>
                </c:pt>
                <c:pt idx="3">
                  <c:v>16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ED-48F1-B506-8737A4578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50574896"/>
        <c:axId val="85058257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Tabulación!$A$147</c15:sqref>
                        </c15:formulaRef>
                      </c:ext>
                    </c:extLst>
                    <c:strCache>
                      <c:ptCount val="1"/>
                      <c:pt idx="0">
                        <c:v>Nivel Escolar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Tabulación!$B$143:$F$143</c15:sqref>
                        </c15:formulaRef>
                      </c:ext>
                    </c:extLst>
                    <c:strCache>
                      <c:ptCount val="5"/>
                      <c:pt idx="0">
                        <c:v>Especialización</c:v>
                      </c:pt>
                      <c:pt idx="1">
                        <c:v>Primaria</c:v>
                      </c:pt>
                      <c:pt idx="2">
                        <c:v>profesional</c:v>
                      </c:pt>
                      <c:pt idx="3">
                        <c:v>secundaria</c:v>
                      </c:pt>
                      <c:pt idx="4">
                        <c:v>Tecnologo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Tabulación!$B$147:$F$147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F2ED-48F1-B506-8737A4578EA5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Tabulación!$A$148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4253333162456709E-2"/>
                  <c:y val="-5.1170605435805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ED-48F1-B506-8737A4578EA5}"/>
                </c:ext>
              </c:extLst>
            </c:dLbl>
            <c:dLbl>
              <c:idx val="1"/>
              <c:layout>
                <c:manualLayout>
                  <c:x val="8.7505376068478542E-3"/>
                  <c:y val="-0.176771182414600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ED-48F1-B506-8737A4578EA5}"/>
                </c:ext>
              </c:extLst>
            </c:dLbl>
            <c:dLbl>
              <c:idx val="2"/>
              <c:layout>
                <c:manualLayout>
                  <c:x val="1.050064512821736E-2"/>
                  <c:y val="-6.5126225100116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ED-48F1-B506-8737A4578EA5}"/>
                </c:ext>
              </c:extLst>
            </c:dLbl>
            <c:dLbl>
              <c:idx val="3"/>
              <c:layout>
                <c:manualLayout>
                  <c:x val="3.5002150427391413E-3"/>
                  <c:y val="-0.167467435971726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ED-48F1-B506-8737A4578EA5}"/>
                </c:ext>
              </c:extLst>
            </c:dLbl>
            <c:dLbl>
              <c:idx val="4"/>
              <c:layout>
                <c:manualLayout>
                  <c:x val="8.7505376068477258E-3"/>
                  <c:y val="-5.582247865724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ED-48F1-B506-8737A4578E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Tabulación!$B$143:$F$143</c:f>
              <c:strCache>
                <c:ptCount val="5"/>
                <c:pt idx="0">
                  <c:v>Especialización</c:v>
                </c:pt>
                <c:pt idx="1">
                  <c:v>Primaria</c:v>
                </c:pt>
                <c:pt idx="2">
                  <c:v>profesional</c:v>
                </c:pt>
                <c:pt idx="3">
                  <c:v>secundaria</c:v>
                </c:pt>
                <c:pt idx="4">
                  <c:v>Tecnologo</c:v>
                </c:pt>
              </c:strCache>
            </c:strRef>
          </c:cat>
          <c:val>
            <c:numRef>
              <c:f>Tabulación!$B$148:$F$148</c:f>
              <c:numCache>
                <c:formatCode>0.00%</c:formatCode>
                <c:ptCount val="5"/>
                <c:pt idx="0">
                  <c:v>0.05</c:v>
                </c:pt>
                <c:pt idx="1">
                  <c:v>0.05</c:v>
                </c:pt>
                <c:pt idx="2">
                  <c:v>0.125</c:v>
                </c:pt>
                <c:pt idx="3">
                  <c:v>0.17499999999999999</c:v>
                </c:pt>
                <c:pt idx="4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ED-48F1-B506-8737A4578EA5}"/>
            </c:ext>
          </c:extLst>
        </c:ser>
        <c:ser>
          <c:idx val="4"/>
          <c:order val="4"/>
          <c:tx>
            <c:strRef>
              <c:f>Tabulación!$A$149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1799996610027919E-2"/>
                  <c:y val="-5.1973145138810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ED-48F1-B506-8737A4578EA5}"/>
                </c:ext>
              </c:extLst>
            </c:dLbl>
            <c:dLbl>
              <c:idx val="1"/>
              <c:layout>
                <c:manualLayout>
                  <c:x val="-6.6954841851602706E-2"/>
                  <c:y val="3.641244606848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ED-48F1-B506-8737A4578EA5}"/>
                </c:ext>
              </c:extLst>
            </c:dLbl>
            <c:dLbl>
              <c:idx val="2"/>
              <c:layout>
                <c:manualLayout>
                  <c:x val="-8.0084920177871555E-2"/>
                  <c:y val="-7.5232511245995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ED-48F1-B506-8737A4578EA5}"/>
                </c:ext>
              </c:extLst>
            </c:dLbl>
            <c:dLbl>
              <c:idx val="3"/>
              <c:layout>
                <c:manualLayout>
                  <c:x val="-7.833481265650212E-2"/>
                  <c:y val="-5.1973145138810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ED-48F1-B506-8737A4578EA5}"/>
                </c:ext>
              </c:extLst>
            </c:dLbl>
            <c:dLbl>
              <c:idx val="4"/>
              <c:layout>
                <c:manualLayout>
                  <c:x val="-6.8704949372972307E-2"/>
                  <c:y val="-0.107795623796053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ED-48F1-B506-8737A4578E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Tabulación!$B$143:$F$143</c:f>
              <c:strCache>
                <c:ptCount val="5"/>
                <c:pt idx="0">
                  <c:v>Especialización</c:v>
                </c:pt>
                <c:pt idx="1">
                  <c:v>Primaria</c:v>
                </c:pt>
                <c:pt idx="2">
                  <c:v>profesional</c:v>
                </c:pt>
                <c:pt idx="3">
                  <c:v>secundaria</c:v>
                </c:pt>
                <c:pt idx="4">
                  <c:v>Tecnologo</c:v>
                </c:pt>
              </c:strCache>
            </c:strRef>
          </c:cat>
          <c:val>
            <c:numRef>
              <c:f>Tabulación!$B$149:$F$149</c:f>
              <c:numCache>
                <c:formatCode>0.00%</c:formatCode>
                <c:ptCount val="5"/>
                <c:pt idx="0">
                  <c:v>0</c:v>
                </c:pt>
                <c:pt idx="1">
                  <c:v>8.7499999999999994E-2</c:v>
                </c:pt>
                <c:pt idx="2">
                  <c:v>0.125</c:v>
                </c:pt>
                <c:pt idx="3">
                  <c:v>0.2</c:v>
                </c:pt>
                <c:pt idx="4">
                  <c:v>8.7499999999999994E-2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2ED-48F1-B506-8737A4578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899520"/>
        <c:axId val="1461901920"/>
      </c:lineChart>
      <c:catAx>
        <c:axId val="85057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0582576"/>
        <c:crosses val="autoZero"/>
        <c:auto val="1"/>
        <c:lblAlgn val="ctr"/>
        <c:lblOffset val="100"/>
        <c:noMultiLvlLbl val="0"/>
      </c:catAx>
      <c:valAx>
        <c:axId val="85058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0574896"/>
        <c:crosses val="autoZero"/>
        <c:crossBetween val="between"/>
      </c:valAx>
      <c:valAx>
        <c:axId val="1461901920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1899520"/>
        <c:crosses val="max"/>
        <c:crossBetween val="between"/>
      </c:valAx>
      <c:catAx>
        <c:axId val="146189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619019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Frecuencia</a:t>
            </a:r>
            <a:r>
              <a:rPr lang="en-US" b="1" baseline="0"/>
              <a:t> </a:t>
            </a:r>
            <a:r>
              <a:rPr lang="en-US" b="1"/>
              <a:t>De Cepillado</a:t>
            </a:r>
            <a:r>
              <a:rPr lang="en-US" b="1" baseline="0"/>
              <a:t> Dental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Tabulación!$A$175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Tabulación!$B$174:$E$174</c:f>
              <c:strCache>
                <c:ptCount val="4"/>
                <c:pt idx="0">
                  <c:v>1 Vez al dia</c:v>
                </c:pt>
                <c:pt idx="1">
                  <c:v>2 Veces al dia</c:v>
                </c:pt>
                <c:pt idx="2">
                  <c:v>3 Veces al dia</c:v>
                </c:pt>
                <c:pt idx="3">
                  <c:v>4 Veces a dia</c:v>
                </c:pt>
              </c:strCache>
            </c:strRef>
          </c:cat>
          <c:val>
            <c:numRef>
              <c:f>Tabulación!$B$175:$E$175</c:f>
              <c:numCache>
                <c:formatCode>General</c:formatCode>
                <c:ptCount val="4"/>
                <c:pt idx="0">
                  <c:v>5</c:v>
                </c:pt>
                <c:pt idx="1">
                  <c:v>20</c:v>
                </c:pt>
                <c:pt idx="2">
                  <c:v>14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99-4A0A-ADA7-A525236BBAE2}"/>
            </c:ext>
          </c:extLst>
        </c:ser>
        <c:ser>
          <c:idx val="1"/>
          <c:order val="1"/>
          <c:tx>
            <c:strRef>
              <c:f>Tabulación!$A$176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Tabulación!$B$174:$E$174</c:f>
              <c:strCache>
                <c:ptCount val="4"/>
                <c:pt idx="0">
                  <c:v>1 Vez al dia</c:v>
                </c:pt>
                <c:pt idx="1">
                  <c:v>2 Veces al dia</c:v>
                </c:pt>
                <c:pt idx="2">
                  <c:v>3 Veces al dia</c:v>
                </c:pt>
                <c:pt idx="3">
                  <c:v>4 Veces a dia</c:v>
                </c:pt>
              </c:strCache>
            </c:strRef>
          </c:cat>
          <c:val>
            <c:numRef>
              <c:f>Tabulación!$B$176:$E$176</c:f>
              <c:numCache>
                <c:formatCode>General</c:formatCode>
                <c:ptCount val="4"/>
                <c:pt idx="0">
                  <c:v>10</c:v>
                </c:pt>
                <c:pt idx="1">
                  <c:v>20</c:v>
                </c:pt>
                <c:pt idx="2">
                  <c:v>10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99-4A0A-ADA7-A525236BB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0957167"/>
        <c:axId val="40955247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Tabulación!$A$177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Tabulación!$B$174:$E$174</c15:sqref>
                        </c15:formulaRef>
                      </c:ext>
                    </c:extLst>
                    <c:strCache>
                      <c:ptCount val="4"/>
                      <c:pt idx="0">
                        <c:v>1 Vez al dia</c:v>
                      </c:pt>
                      <c:pt idx="1">
                        <c:v>2 Veces al dia</c:v>
                      </c:pt>
                      <c:pt idx="2">
                        <c:v>3 Veces al dia</c:v>
                      </c:pt>
                      <c:pt idx="3">
                        <c:v>4 Veces a dia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Tabulación!$B$177:$E$177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699-4A0A-ADA7-A525236BBAE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Tabulación!$A$179</c15:sqref>
                        </c15:formulaRef>
                      </c:ext>
                    </c:extLst>
                    <c:strCache>
                      <c:ptCount val="1"/>
                      <c:pt idx="0">
                        <c:v>Frecuencia de cepillado dental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Tabulación!$B$174:$E$174</c15:sqref>
                        </c15:formulaRef>
                      </c:ext>
                    </c:extLst>
                    <c:strCache>
                      <c:ptCount val="4"/>
                      <c:pt idx="0">
                        <c:v>1 Vez al dia</c:v>
                      </c:pt>
                      <c:pt idx="1">
                        <c:v>2 Veces al dia</c:v>
                      </c:pt>
                      <c:pt idx="2">
                        <c:v>3 Veces al dia</c:v>
                      </c:pt>
                      <c:pt idx="3">
                        <c:v>4 Veces a dia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Tabulación!$B$179:$E$179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699-4A0A-ADA7-A525236BBAE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4"/>
          <c:order val="4"/>
          <c:tx>
            <c:strRef>
              <c:f>Tabulación!$A$180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0.10050316435202043"/>
                  <c:y val="-5.72802169809048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99-4A0A-ADA7-A525236BBAE2}"/>
                </c:ext>
              </c:extLst>
            </c:dLbl>
            <c:dLbl>
              <c:idx val="1"/>
              <c:layout>
                <c:manualLayout>
                  <c:x val="-0.11044433508311466"/>
                  <c:y val="-1.468759113444152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777777777777771E-2"/>
                      <c:h val="5.252333041703120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699-4A0A-ADA7-A525236BBA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Tabulación!$B$174:$E$174</c:f>
              <c:strCache>
                <c:ptCount val="4"/>
                <c:pt idx="0">
                  <c:v>1 Vez al dia</c:v>
                </c:pt>
                <c:pt idx="1">
                  <c:v>2 Veces al dia</c:v>
                </c:pt>
                <c:pt idx="2">
                  <c:v>3 Veces al dia</c:v>
                </c:pt>
                <c:pt idx="3">
                  <c:v>4 Veces a dia</c:v>
                </c:pt>
              </c:strCache>
            </c:strRef>
          </c:cat>
          <c:val>
            <c:numRef>
              <c:f>Tabulación!$B$180:$E$180</c:f>
              <c:numCache>
                <c:formatCode>0.00%</c:formatCode>
                <c:ptCount val="4"/>
                <c:pt idx="0">
                  <c:v>6.25E-2</c:v>
                </c:pt>
                <c:pt idx="1">
                  <c:v>0.25</c:v>
                </c:pt>
                <c:pt idx="2">
                  <c:v>0.17499999999999999</c:v>
                </c:pt>
                <c:pt idx="3">
                  <c:v>1.2500000000000001E-2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99-4A0A-ADA7-A525236BBAE2}"/>
            </c:ext>
          </c:extLst>
        </c:ser>
        <c:ser>
          <c:idx val="5"/>
          <c:order val="5"/>
          <c:tx>
            <c:strRef>
              <c:f>Tabulación!$A$181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Tabulación!$B$174:$E$174</c:f>
              <c:strCache>
                <c:ptCount val="4"/>
                <c:pt idx="0">
                  <c:v>1 Vez al dia</c:v>
                </c:pt>
                <c:pt idx="1">
                  <c:v>2 Veces al dia</c:v>
                </c:pt>
                <c:pt idx="2">
                  <c:v>3 Veces al dia</c:v>
                </c:pt>
                <c:pt idx="3">
                  <c:v>4 Veces a dia</c:v>
                </c:pt>
              </c:strCache>
            </c:strRef>
          </c:cat>
          <c:val>
            <c:numRef>
              <c:f>Tabulación!$B$181:$E$181</c:f>
              <c:numCache>
                <c:formatCode>0.00%</c:formatCode>
                <c:ptCount val="4"/>
                <c:pt idx="0">
                  <c:v>0.125</c:v>
                </c:pt>
                <c:pt idx="1">
                  <c:v>0.25</c:v>
                </c:pt>
                <c:pt idx="2">
                  <c:v>0.125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99-4A0A-ADA7-A525236BB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8725487"/>
        <c:axId val="1048724527"/>
      </c:lineChart>
      <c:catAx>
        <c:axId val="40957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55247"/>
        <c:crosses val="autoZero"/>
        <c:auto val="1"/>
        <c:lblAlgn val="ctr"/>
        <c:lblOffset val="100"/>
        <c:noMultiLvlLbl val="0"/>
      </c:catAx>
      <c:valAx>
        <c:axId val="40955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57167"/>
        <c:crosses val="autoZero"/>
        <c:crossBetween val="between"/>
      </c:valAx>
      <c:valAx>
        <c:axId val="1048724527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8725487"/>
        <c:crosses val="max"/>
        <c:crossBetween val="between"/>
      </c:valAx>
      <c:catAx>
        <c:axId val="10487254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487245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Cada cuanto cambia de cepillo dental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Tabulación!$A$203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Tabulación!$B$202:$G$202</c:f>
              <c:strCache>
                <c:ptCount val="6"/>
                <c:pt idx="0">
                  <c:v>Cada mes</c:v>
                </c:pt>
                <c:pt idx="1">
                  <c:v>Cada 2 meses</c:v>
                </c:pt>
                <c:pt idx="2">
                  <c:v>Cada 3 meses</c:v>
                </c:pt>
                <c:pt idx="3">
                  <c:v>Cada 4 Meses</c:v>
                </c:pt>
                <c:pt idx="4">
                  <c:v>Cada 5 meses</c:v>
                </c:pt>
                <c:pt idx="5">
                  <c:v>Cada seies meses o mas tiempo</c:v>
                </c:pt>
              </c:strCache>
            </c:strRef>
          </c:cat>
          <c:val>
            <c:numRef>
              <c:f>Tabulación!$B$203:$G$203</c:f>
              <c:numCache>
                <c:formatCode>General</c:formatCode>
                <c:ptCount val="6"/>
                <c:pt idx="0">
                  <c:v>3</c:v>
                </c:pt>
                <c:pt idx="1">
                  <c:v>5</c:v>
                </c:pt>
                <c:pt idx="2">
                  <c:v>11</c:v>
                </c:pt>
                <c:pt idx="3">
                  <c:v>11</c:v>
                </c:pt>
                <c:pt idx="4">
                  <c:v>5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9EB-A5AA-6D9A4C97AEA3}"/>
            </c:ext>
          </c:extLst>
        </c:ser>
        <c:ser>
          <c:idx val="1"/>
          <c:order val="1"/>
          <c:tx>
            <c:strRef>
              <c:f>Tabulación!$A$204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Tabulación!$B$202:$G$202</c:f>
              <c:strCache>
                <c:ptCount val="6"/>
                <c:pt idx="0">
                  <c:v>Cada mes</c:v>
                </c:pt>
                <c:pt idx="1">
                  <c:v>Cada 2 meses</c:v>
                </c:pt>
                <c:pt idx="2">
                  <c:v>Cada 3 meses</c:v>
                </c:pt>
                <c:pt idx="3">
                  <c:v>Cada 4 Meses</c:v>
                </c:pt>
                <c:pt idx="4">
                  <c:v>Cada 5 meses</c:v>
                </c:pt>
                <c:pt idx="5">
                  <c:v>Cada seies meses o mas tiempo</c:v>
                </c:pt>
              </c:strCache>
            </c:strRef>
          </c:cat>
          <c:val>
            <c:numRef>
              <c:f>Tabulación!$B$204:$G$204</c:f>
              <c:numCache>
                <c:formatCode>General</c:formatCode>
                <c:ptCount val="6"/>
                <c:pt idx="0">
                  <c:v>2</c:v>
                </c:pt>
                <c:pt idx="1">
                  <c:v>0</c:v>
                </c:pt>
                <c:pt idx="2">
                  <c:v>11</c:v>
                </c:pt>
                <c:pt idx="3">
                  <c:v>7</c:v>
                </c:pt>
                <c:pt idx="4">
                  <c:v>6</c:v>
                </c:pt>
                <c:pt idx="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54-49EB-A5AA-6D9A4C97A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11572256"/>
        <c:axId val="21157081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Tabulación!$A$207</c15:sqref>
                        </c15:formulaRef>
                      </c:ext>
                    </c:extLst>
                    <c:strCache>
                      <c:ptCount val="1"/>
                      <c:pt idx="0">
                        <c:v>Cada cuanto cambia de cepillo dental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Tabulación!$B$202:$G$202</c15:sqref>
                        </c15:formulaRef>
                      </c:ext>
                    </c:extLst>
                    <c:strCache>
                      <c:ptCount val="6"/>
                      <c:pt idx="0">
                        <c:v>Cada mes</c:v>
                      </c:pt>
                      <c:pt idx="1">
                        <c:v>Cada 2 meses</c:v>
                      </c:pt>
                      <c:pt idx="2">
                        <c:v>Cada 3 meses</c:v>
                      </c:pt>
                      <c:pt idx="3">
                        <c:v>Cada 4 Meses</c:v>
                      </c:pt>
                      <c:pt idx="4">
                        <c:v>Cada 5 meses</c:v>
                      </c:pt>
                      <c:pt idx="5">
                        <c:v>Cada seies meses o mas tiempo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Tabulación!$B$207:$G$207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454-49EB-A5AA-6D9A4C97AEA3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Tabulación!$A$208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8.701850563179081E-2"/>
                  <c:y val="-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54-49EB-A5AA-6D9A4C97AEA3}"/>
                </c:ext>
              </c:extLst>
            </c:dLbl>
            <c:dLbl>
              <c:idx val="3"/>
              <c:layout>
                <c:manualLayout>
                  <c:x val="-5.1841689551083696E-2"/>
                  <c:y val="-7.407407407407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54-49EB-A5AA-6D9A4C97AEA3}"/>
                </c:ext>
              </c:extLst>
            </c:dLbl>
            <c:dLbl>
              <c:idx val="5"/>
              <c:layout>
                <c:manualLayout>
                  <c:x val="-8.3108875952221856E-2"/>
                  <c:y val="-7.407407407407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54-49EB-A5AA-6D9A4C97AE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Tabulación!$B$202:$G$202</c:f>
              <c:strCache>
                <c:ptCount val="6"/>
                <c:pt idx="0">
                  <c:v>Cada mes</c:v>
                </c:pt>
                <c:pt idx="1">
                  <c:v>Cada 2 meses</c:v>
                </c:pt>
                <c:pt idx="2">
                  <c:v>Cada 3 meses</c:v>
                </c:pt>
                <c:pt idx="3">
                  <c:v>Cada 4 Meses</c:v>
                </c:pt>
                <c:pt idx="4">
                  <c:v>Cada 5 meses</c:v>
                </c:pt>
                <c:pt idx="5">
                  <c:v>Cada seies meses o mas tiempo</c:v>
                </c:pt>
              </c:strCache>
            </c:strRef>
          </c:cat>
          <c:val>
            <c:numRef>
              <c:f>Tabulación!$B$208:$G$208</c:f>
              <c:numCache>
                <c:formatCode>0.00%</c:formatCode>
                <c:ptCount val="6"/>
                <c:pt idx="0">
                  <c:v>3.7499999999999999E-2</c:v>
                </c:pt>
                <c:pt idx="1">
                  <c:v>6.25E-2</c:v>
                </c:pt>
                <c:pt idx="2">
                  <c:v>0.13750000000000001</c:v>
                </c:pt>
                <c:pt idx="3">
                  <c:v>0.13750000000000001</c:v>
                </c:pt>
                <c:pt idx="4">
                  <c:v>6.25E-2</c:v>
                </c:pt>
                <c:pt idx="5">
                  <c:v>6.25E-2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54-49EB-A5AA-6D9A4C97AEA3}"/>
            </c:ext>
          </c:extLst>
        </c:ser>
        <c:ser>
          <c:idx val="4"/>
          <c:order val="4"/>
          <c:tx>
            <c:strRef>
              <c:f>Tabulación!$A$209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2.1502963237628986E-2"/>
                  <c:y val="-8.333333333333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54-49EB-A5AA-6D9A4C97AEA3}"/>
                </c:ext>
              </c:extLst>
            </c:dLbl>
            <c:dLbl>
              <c:idx val="2"/>
              <c:layout>
                <c:manualLayout>
                  <c:x val="-1.759333355806008E-2"/>
                  <c:y val="-7.407407407407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54-49EB-A5AA-6D9A4C97AEA3}"/>
                </c:ext>
              </c:extLst>
            </c:dLbl>
            <c:dLbl>
              <c:idx val="3"/>
              <c:layout>
                <c:manualLayout>
                  <c:x val="0"/>
                  <c:y val="-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54-49EB-A5AA-6D9A4C97AEA3}"/>
                </c:ext>
              </c:extLst>
            </c:dLbl>
            <c:dLbl>
              <c:idx val="5"/>
              <c:layout>
                <c:manualLayout>
                  <c:x val="-7.8192593591378135E-3"/>
                  <c:y val="-5.0925925925925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54-49EB-A5AA-6D9A4C97AE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Tabulación!$B$202:$G$202</c:f>
              <c:strCache>
                <c:ptCount val="6"/>
                <c:pt idx="0">
                  <c:v>Cada mes</c:v>
                </c:pt>
                <c:pt idx="1">
                  <c:v>Cada 2 meses</c:v>
                </c:pt>
                <c:pt idx="2">
                  <c:v>Cada 3 meses</c:v>
                </c:pt>
                <c:pt idx="3">
                  <c:v>Cada 4 Meses</c:v>
                </c:pt>
                <c:pt idx="4">
                  <c:v>Cada 5 meses</c:v>
                </c:pt>
                <c:pt idx="5">
                  <c:v>Cada seies meses o mas tiempo</c:v>
                </c:pt>
              </c:strCache>
            </c:strRef>
          </c:cat>
          <c:val>
            <c:numRef>
              <c:f>Tabulación!$B$209:$G$209</c:f>
              <c:numCache>
                <c:formatCode>0.00%</c:formatCode>
                <c:ptCount val="6"/>
                <c:pt idx="0">
                  <c:v>2.5000000000000001E-2</c:v>
                </c:pt>
                <c:pt idx="1">
                  <c:v>0</c:v>
                </c:pt>
                <c:pt idx="2">
                  <c:v>0.13750000000000001</c:v>
                </c:pt>
                <c:pt idx="3">
                  <c:v>8.7499999999999994E-2</c:v>
                </c:pt>
                <c:pt idx="4">
                  <c:v>7.4999999999999997E-2</c:v>
                </c:pt>
                <c:pt idx="5">
                  <c:v>0.17499999999999999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54-49EB-A5AA-6D9A4C97A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987423"/>
        <c:axId val="490986943"/>
      </c:lineChart>
      <c:catAx>
        <c:axId val="21157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570816"/>
        <c:crosses val="autoZero"/>
        <c:auto val="1"/>
        <c:lblAlgn val="ctr"/>
        <c:lblOffset val="100"/>
        <c:noMultiLvlLbl val="0"/>
      </c:catAx>
      <c:valAx>
        <c:axId val="21157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572256"/>
        <c:crosses val="autoZero"/>
        <c:crossBetween val="between"/>
      </c:valAx>
      <c:valAx>
        <c:axId val="490986943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987423"/>
        <c:crosses val="max"/>
        <c:crossBetween val="between"/>
      </c:valAx>
      <c:catAx>
        <c:axId val="4909874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09869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Diagnóstico Sistémico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Tabulación!$A$243</c:f>
              <c:strCache>
                <c:ptCount val="1"/>
                <c:pt idx="0">
                  <c:v>Gingivitis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Tabulación!$B$242:$P$242</c:f>
              <c:strCache>
                <c:ptCount val="15"/>
                <c:pt idx="0">
                  <c:v>Artrosis</c:v>
                </c:pt>
                <c:pt idx="1">
                  <c:v>Diabetes</c:v>
                </c:pt>
                <c:pt idx="2">
                  <c:v>ÉPOC</c:v>
                </c:pt>
                <c:pt idx="3">
                  <c:v>Hipermetropia</c:v>
                </c:pt>
                <c:pt idx="4">
                  <c:v>Hipertensión </c:v>
                </c:pt>
                <c:pt idx="5">
                  <c:v>Hipertiroidismo </c:v>
                </c:pt>
                <c:pt idx="6">
                  <c:v>Hipoglicemia </c:v>
                </c:pt>
                <c:pt idx="7">
                  <c:v>Hipotiroidismo</c:v>
                </c:pt>
                <c:pt idx="8">
                  <c:v>Lupus eritematoso </c:v>
                </c:pt>
                <c:pt idx="9">
                  <c:v>Migraña </c:v>
                </c:pt>
                <c:pt idx="10">
                  <c:v>Osteoporosis </c:v>
                </c:pt>
                <c:pt idx="11">
                  <c:v>Sano</c:v>
                </c:pt>
                <c:pt idx="12">
                  <c:v>Tinitus</c:v>
                </c:pt>
                <c:pt idx="13">
                  <c:v>Tiroides</c:v>
                </c:pt>
                <c:pt idx="14">
                  <c:v>Triglicéridos altos</c:v>
                </c:pt>
              </c:strCache>
            </c:strRef>
          </c:cat>
          <c:val>
            <c:numRef>
              <c:f>Tabulación!$B$243:$P$243</c:f>
              <c:numCache>
                <c:formatCode>General</c:formatCode>
                <c:ptCount val="15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29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B8-4446-9045-2D8156A25E0F}"/>
            </c:ext>
          </c:extLst>
        </c:ser>
        <c:ser>
          <c:idx val="1"/>
          <c:order val="1"/>
          <c:tx>
            <c:strRef>
              <c:f>Tabulación!$A$244</c:f>
              <c:strCache>
                <c:ptCount val="1"/>
                <c:pt idx="0">
                  <c:v>Periodontitis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Tabulación!$B$242:$P$242</c:f>
              <c:strCache>
                <c:ptCount val="15"/>
                <c:pt idx="0">
                  <c:v>Artrosis</c:v>
                </c:pt>
                <c:pt idx="1">
                  <c:v>Diabetes</c:v>
                </c:pt>
                <c:pt idx="2">
                  <c:v>ÉPOC</c:v>
                </c:pt>
                <c:pt idx="3">
                  <c:v>Hipermetropia</c:v>
                </c:pt>
                <c:pt idx="4">
                  <c:v>Hipertensión </c:v>
                </c:pt>
                <c:pt idx="5">
                  <c:v>Hipertiroidismo </c:v>
                </c:pt>
                <c:pt idx="6">
                  <c:v>Hipoglicemia </c:v>
                </c:pt>
                <c:pt idx="7">
                  <c:v>Hipotiroidismo</c:v>
                </c:pt>
                <c:pt idx="8">
                  <c:v>Lupus eritematoso </c:v>
                </c:pt>
                <c:pt idx="9">
                  <c:v>Migraña </c:v>
                </c:pt>
                <c:pt idx="10">
                  <c:v>Osteoporosis </c:v>
                </c:pt>
                <c:pt idx="11">
                  <c:v>Sano</c:v>
                </c:pt>
                <c:pt idx="12">
                  <c:v>Tinitus</c:v>
                </c:pt>
                <c:pt idx="13">
                  <c:v>Tiroides</c:v>
                </c:pt>
                <c:pt idx="14">
                  <c:v>Triglicéridos altos</c:v>
                </c:pt>
              </c:strCache>
            </c:strRef>
          </c:cat>
          <c:val>
            <c:numRef>
              <c:f>Tabulación!$B$244:$P$244</c:f>
              <c:numCache>
                <c:formatCode>General</c:formatCode>
                <c:ptCount val="1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28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B8-4446-9045-2D8156A25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5962991"/>
        <c:axId val="1315963951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Tabulación!$A$247</c15:sqref>
                        </c15:formulaRef>
                      </c:ext>
                    </c:extLst>
                    <c:strCache>
                      <c:ptCount val="1"/>
                      <c:pt idx="0">
                        <c:v>Diagnostico Sistemico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Tabulación!$B$242:$P$242</c15:sqref>
                        </c15:formulaRef>
                      </c:ext>
                    </c:extLst>
                    <c:strCache>
                      <c:ptCount val="15"/>
                      <c:pt idx="0">
                        <c:v>Artrosis</c:v>
                      </c:pt>
                      <c:pt idx="1">
                        <c:v>Diabetes</c:v>
                      </c:pt>
                      <c:pt idx="2">
                        <c:v>ÉPOC</c:v>
                      </c:pt>
                      <c:pt idx="3">
                        <c:v>Hipermetropia</c:v>
                      </c:pt>
                      <c:pt idx="4">
                        <c:v>Hipertensión </c:v>
                      </c:pt>
                      <c:pt idx="5">
                        <c:v>Hipertiroidismo </c:v>
                      </c:pt>
                      <c:pt idx="6">
                        <c:v>Hipoglicemia </c:v>
                      </c:pt>
                      <c:pt idx="7">
                        <c:v>Hipotiroidismo</c:v>
                      </c:pt>
                      <c:pt idx="8">
                        <c:v>Lupus eritematoso </c:v>
                      </c:pt>
                      <c:pt idx="9">
                        <c:v>Migraña </c:v>
                      </c:pt>
                      <c:pt idx="10">
                        <c:v>Osteoporosis </c:v>
                      </c:pt>
                      <c:pt idx="11">
                        <c:v>Sano</c:v>
                      </c:pt>
                      <c:pt idx="12">
                        <c:v>Tinitus</c:v>
                      </c:pt>
                      <c:pt idx="13">
                        <c:v>Tiroides</c:v>
                      </c:pt>
                      <c:pt idx="14">
                        <c:v>Triglicéridos altos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Tabulación!$B$247:$P$247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6B8-4446-9045-2D8156A25E0F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strRef>
              <c:f>Tabulación!$A$248</c:f>
              <c:strCache>
                <c:ptCount val="1"/>
                <c:pt idx="0">
                  <c:v>Gingivitis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strRef>
              <c:f>Tabulación!$B$242:$P$242</c:f>
              <c:strCache>
                <c:ptCount val="15"/>
                <c:pt idx="0">
                  <c:v>Artrosis</c:v>
                </c:pt>
                <c:pt idx="1">
                  <c:v>Diabetes</c:v>
                </c:pt>
                <c:pt idx="2">
                  <c:v>ÉPOC</c:v>
                </c:pt>
                <c:pt idx="3">
                  <c:v>Hipermetropia</c:v>
                </c:pt>
                <c:pt idx="4">
                  <c:v>Hipertensión </c:v>
                </c:pt>
                <c:pt idx="5">
                  <c:v>Hipertiroidismo </c:v>
                </c:pt>
                <c:pt idx="6">
                  <c:v>Hipoglicemia </c:v>
                </c:pt>
                <c:pt idx="7">
                  <c:v>Hipotiroidismo</c:v>
                </c:pt>
                <c:pt idx="8">
                  <c:v>Lupus eritematoso </c:v>
                </c:pt>
                <c:pt idx="9">
                  <c:v>Migraña </c:v>
                </c:pt>
                <c:pt idx="10">
                  <c:v>Osteoporosis </c:v>
                </c:pt>
                <c:pt idx="11">
                  <c:v>Sano</c:v>
                </c:pt>
                <c:pt idx="12">
                  <c:v>Tinitus</c:v>
                </c:pt>
                <c:pt idx="13">
                  <c:v>Tiroides</c:v>
                </c:pt>
                <c:pt idx="14">
                  <c:v>Triglicéridos altos</c:v>
                </c:pt>
              </c:strCache>
            </c:strRef>
          </c:cat>
          <c:val>
            <c:numRef>
              <c:f>Tabulación!$B$248:$P$248</c:f>
              <c:numCache>
                <c:formatCode>0%</c:formatCode>
                <c:ptCount val="15"/>
                <c:pt idx="0">
                  <c:v>0</c:v>
                </c:pt>
                <c:pt idx="1">
                  <c:v>3.7499999999999999E-2</c:v>
                </c:pt>
                <c:pt idx="2">
                  <c:v>1.2500000000000001E-2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1.2500000000000001E-2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0.36249999999999999</c:v>
                </c:pt>
                <c:pt idx="12">
                  <c:v>1.2500000000000001E-2</c:v>
                </c:pt>
                <c:pt idx="13">
                  <c:v>1.2500000000000001E-2</c:v>
                </c:pt>
                <c:pt idx="1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B8-4446-9045-2D8156A25E0F}"/>
            </c:ext>
          </c:extLst>
        </c:ser>
        <c:ser>
          <c:idx val="4"/>
          <c:order val="4"/>
          <c:tx>
            <c:strRef>
              <c:f>Tabulación!$A$249</c:f>
              <c:strCache>
                <c:ptCount val="1"/>
                <c:pt idx="0">
                  <c:v>Periodontitis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strRef>
              <c:f>Tabulación!$B$242:$P$242</c:f>
              <c:strCache>
                <c:ptCount val="15"/>
                <c:pt idx="0">
                  <c:v>Artrosis</c:v>
                </c:pt>
                <c:pt idx="1">
                  <c:v>Diabetes</c:v>
                </c:pt>
                <c:pt idx="2">
                  <c:v>ÉPOC</c:v>
                </c:pt>
                <c:pt idx="3">
                  <c:v>Hipermetropia</c:v>
                </c:pt>
                <c:pt idx="4">
                  <c:v>Hipertensión </c:v>
                </c:pt>
                <c:pt idx="5">
                  <c:v>Hipertiroidismo </c:v>
                </c:pt>
                <c:pt idx="6">
                  <c:v>Hipoglicemia </c:v>
                </c:pt>
                <c:pt idx="7">
                  <c:v>Hipotiroidismo</c:v>
                </c:pt>
                <c:pt idx="8">
                  <c:v>Lupus eritematoso </c:v>
                </c:pt>
                <c:pt idx="9">
                  <c:v>Migraña </c:v>
                </c:pt>
                <c:pt idx="10">
                  <c:v>Osteoporosis </c:v>
                </c:pt>
                <c:pt idx="11">
                  <c:v>Sano</c:v>
                </c:pt>
                <c:pt idx="12">
                  <c:v>Tinitus</c:v>
                </c:pt>
                <c:pt idx="13">
                  <c:v>Tiroides</c:v>
                </c:pt>
                <c:pt idx="14">
                  <c:v>Triglicéridos altos</c:v>
                </c:pt>
              </c:strCache>
            </c:strRef>
          </c:cat>
          <c:val>
            <c:numRef>
              <c:f>Tabulación!$B$249:$P$249</c:f>
              <c:numCache>
                <c:formatCode>0%</c:formatCode>
                <c:ptCount val="15"/>
                <c:pt idx="0">
                  <c:v>1.2500000000000001E-2</c:v>
                </c:pt>
                <c:pt idx="1">
                  <c:v>0</c:v>
                </c:pt>
                <c:pt idx="2">
                  <c:v>0</c:v>
                </c:pt>
                <c:pt idx="3">
                  <c:v>1.2500000000000001E-2</c:v>
                </c:pt>
                <c:pt idx="4">
                  <c:v>3.7499999999999999E-2</c:v>
                </c:pt>
                <c:pt idx="5">
                  <c:v>1.2500000000000001E-2</c:v>
                </c:pt>
                <c:pt idx="6">
                  <c:v>0</c:v>
                </c:pt>
                <c:pt idx="7">
                  <c:v>2.5000000000000001E-2</c:v>
                </c:pt>
                <c:pt idx="8">
                  <c:v>1.2500000000000001E-2</c:v>
                </c:pt>
                <c:pt idx="9">
                  <c:v>1.2500000000000001E-2</c:v>
                </c:pt>
                <c:pt idx="10">
                  <c:v>1.2500000000000001E-2</c:v>
                </c:pt>
                <c:pt idx="11">
                  <c:v>0.35</c:v>
                </c:pt>
                <c:pt idx="12">
                  <c:v>0</c:v>
                </c:pt>
                <c:pt idx="13">
                  <c:v>0</c:v>
                </c:pt>
                <c:pt idx="14">
                  <c:v>1.2500000000000001E-2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B8-4446-9045-2D8156A25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9581215"/>
        <c:axId val="1329577855"/>
      </c:lineChart>
      <c:catAx>
        <c:axId val="1315962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5963951"/>
        <c:crosses val="autoZero"/>
        <c:auto val="1"/>
        <c:lblAlgn val="ctr"/>
        <c:lblOffset val="100"/>
        <c:noMultiLvlLbl val="0"/>
      </c:catAx>
      <c:valAx>
        <c:axId val="1315963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5962991"/>
        <c:crosses val="autoZero"/>
        <c:crossBetween val="between"/>
      </c:valAx>
      <c:valAx>
        <c:axId val="1329577855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9581215"/>
        <c:crosses val="max"/>
        <c:crossBetween val="between"/>
      </c:valAx>
      <c:catAx>
        <c:axId val="13295812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957785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85725</xdr:colOff>
      <xdr:row>0</xdr:row>
      <xdr:rowOff>0</xdr:rowOff>
    </xdr:from>
    <xdr:to>
      <xdr:col>32</xdr:col>
      <xdr:colOff>323850</xdr:colOff>
      <xdr:row>31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3C1CCF-36D6-41E9-9B08-5D28E4C54D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741" t="21774" r="31006" b="6586"/>
        <a:stretch/>
      </xdr:blipFill>
      <xdr:spPr>
        <a:xfrm>
          <a:off x="43719750" y="0"/>
          <a:ext cx="6334125" cy="5076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738055</xdr:colOff>
      <xdr:row>3</xdr:row>
      <xdr:rowOff>153441</xdr:rowOff>
    </xdr:from>
    <xdr:to>
      <xdr:col>13</xdr:col>
      <xdr:colOff>10410</xdr:colOff>
      <xdr:row>21</xdr:row>
      <xdr:rowOff>75575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AE6C4F4-2076-43EC-AD0F-403375C55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739099</xdr:colOff>
      <xdr:row>25</xdr:row>
      <xdr:rowOff>20819</xdr:rowOff>
    </xdr:from>
    <xdr:to>
      <xdr:col>13</xdr:col>
      <xdr:colOff>0</xdr:colOff>
      <xdr:row>42</xdr:row>
      <xdr:rowOff>109509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23E6F9F-606E-467A-B6FF-4E38DE403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748467</xdr:colOff>
      <xdr:row>48</xdr:row>
      <xdr:rowOff>0</xdr:rowOff>
    </xdr:from>
    <xdr:to>
      <xdr:col>12</xdr:col>
      <xdr:colOff>562132</xdr:colOff>
      <xdr:row>72</xdr:row>
      <xdr:rowOff>41640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5930009-0A6D-4843-B4E6-6B86EAF72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739097</xdr:colOff>
      <xdr:row>79</xdr:row>
      <xdr:rowOff>10409</xdr:rowOff>
    </xdr:from>
    <xdr:to>
      <xdr:col>12</xdr:col>
      <xdr:colOff>552762</xdr:colOff>
      <xdr:row>103</xdr:row>
      <xdr:rowOff>52049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D7E1FE9-85A8-4DA3-8175-DBB59EE17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322704</xdr:colOff>
      <xdr:row>111</xdr:row>
      <xdr:rowOff>38932</xdr:rowOff>
    </xdr:from>
    <xdr:to>
      <xdr:col>16</xdr:col>
      <xdr:colOff>759917</xdr:colOff>
      <xdr:row>128</xdr:row>
      <xdr:rowOff>106804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905E7E7-7CA8-E9A7-064B-8DD89BAF95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748466</xdr:colOff>
      <xdr:row>142</xdr:row>
      <xdr:rowOff>-1</xdr:rowOff>
    </xdr:from>
    <xdr:to>
      <xdr:col>16</xdr:col>
      <xdr:colOff>114508</xdr:colOff>
      <xdr:row>159</xdr:row>
      <xdr:rowOff>54755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9AA00526-6159-3CFA-2562-7504A01C5E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9368</xdr:colOff>
      <xdr:row>171</xdr:row>
      <xdr:rowOff>153440</xdr:rowOff>
    </xdr:from>
    <xdr:to>
      <xdr:col>13</xdr:col>
      <xdr:colOff>624590</xdr:colOff>
      <xdr:row>189</xdr:row>
      <xdr:rowOff>20820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EE7109F-4060-27A0-B1A8-4F08314411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758876</xdr:colOff>
      <xdr:row>200</xdr:row>
      <xdr:rowOff>143031</xdr:rowOff>
    </xdr:from>
    <xdr:to>
      <xdr:col>16</xdr:col>
      <xdr:colOff>124917</xdr:colOff>
      <xdr:row>218</xdr:row>
      <xdr:rowOff>54755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185B1AAC-99B3-3FBB-8FDD-E4F66CF7C1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739098</xdr:colOff>
      <xdr:row>250</xdr:row>
      <xdr:rowOff>132621</xdr:rowOff>
    </xdr:from>
    <xdr:to>
      <xdr:col>15</xdr:col>
      <xdr:colOff>1322049</xdr:colOff>
      <xdr:row>268</xdr:row>
      <xdr:rowOff>65166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6A2622AF-5BEE-9586-7129-74FCF3FB77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19778</xdr:colOff>
      <xdr:row>274</xdr:row>
      <xdr:rowOff>41639</xdr:rowOff>
    </xdr:from>
    <xdr:to>
      <xdr:col>17</xdr:col>
      <xdr:colOff>52048</xdr:colOff>
      <xdr:row>293</xdr:row>
      <xdr:rowOff>85985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951C0A73-6E81-DF01-D531-FCEFB4926E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9369</xdr:colOff>
      <xdr:row>304</xdr:row>
      <xdr:rowOff>122211</xdr:rowOff>
    </xdr:from>
    <xdr:to>
      <xdr:col>14</xdr:col>
      <xdr:colOff>635000</xdr:colOff>
      <xdr:row>322</xdr:row>
      <xdr:rowOff>33936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761F910A-25B8-64E6-0254-CD651FA044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748466</xdr:colOff>
      <xdr:row>329</xdr:row>
      <xdr:rowOff>10409</xdr:rowOff>
    </xdr:from>
    <xdr:to>
      <xdr:col>14</xdr:col>
      <xdr:colOff>208196</xdr:colOff>
      <xdr:row>346</xdr:row>
      <xdr:rowOff>44345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C6D53B23-9D21-A64F-5D5D-AABC54DDD6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19778</xdr:colOff>
      <xdr:row>353</xdr:row>
      <xdr:rowOff>93689</xdr:rowOff>
    </xdr:from>
    <xdr:to>
      <xdr:col>14</xdr:col>
      <xdr:colOff>676639</xdr:colOff>
      <xdr:row>372</xdr:row>
      <xdr:rowOff>54756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8153BF07-1D53-87A0-4266-0B6796EF54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758877</xdr:colOff>
      <xdr:row>379</xdr:row>
      <xdr:rowOff>41639</xdr:rowOff>
    </xdr:from>
    <xdr:to>
      <xdr:col>14</xdr:col>
      <xdr:colOff>551722</xdr:colOff>
      <xdr:row>397</xdr:row>
      <xdr:rowOff>127625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EDE603AD-30BA-8CBC-B5A8-E5713EDFB1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758877</xdr:colOff>
      <xdr:row>406</xdr:row>
      <xdr:rowOff>145737</xdr:rowOff>
    </xdr:from>
    <xdr:to>
      <xdr:col>13</xdr:col>
      <xdr:colOff>0</xdr:colOff>
      <xdr:row>424</xdr:row>
      <xdr:rowOff>33935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B52C0DE4-CE5E-7ACB-A662-C0B1B63FA5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738057</xdr:colOff>
      <xdr:row>436</xdr:row>
      <xdr:rowOff>153441</xdr:rowOff>
    </xdr:from>
    <xdr:to>
      <xdr:col>11</xdr:col>
      <xdr:colOff>271696</xdr:colOff>
      <xdr:row>454</xdr:row>
      <xdr:rowOff>65165</xdr:rowOff>
    </xdr:to>
    <xdr:graphicFrame macro="">
      <xdr:nvGraphicFramePr>
        <xdr:cNvPr id="34" name="Gráfico 33">
          <a:extLst>
            <a:ext uri="{FF2B5EF4-FFF2-40B4-BE49-F238E27FC236}">
              <a16:creationId xmlns:a16="http://schemas.microsoft.com/office/drawing/2014/main" id="{2797742D-0DC6-4065-90EF-03D1E95098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19779</xdr:colOff>
      <xdr:row>465</xdr:row>
      <xdr:rowOff>122213</xdr:rowOff>
    </xdr:from>
    <xdr:to>
      <xdr:col>11</xdr:col>
      <xdr:colOff>313336</xdr:colOff>
      <xdr:row>483</xdr:row>
      <xdr:rowOff>33937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E8D95902-810C-F4FB-5434-CFA84523CE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</xdr:col>
      <xdr:colOff>9368</xdr:colOff>
      <xdr:row>490</xdr:row>
      <xdr:rowOff>18113</xdr:rowOff>
    </xdr:from>
    <xdr:to>
      <xdr:col>13</xdr:col>
      <xdr:colOff>197787</xdr:colOff>
      <xdr:row>510</xdr:row>
      <xdr:rowOff>62458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3601B7F9-D317-73BB-C4E6-E7C9404519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</xdr:col>
      <xdr:colOff>9368</xdr:colOff>
      <xdr:row>520</xdr:row>
      <xdr:rowOff>153441</xdr:rowOff>
    </xdr:from>
    <xdr:to>
      <xdr:col>14</xdr:col>
      <xdr:colOff>530902</xdr:colOff>
      <xdr:row>538</xdr:row>
      <xdr:rowOff>41639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59CC2F42-C7F7-0361-D4BE-A4543AD4E9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717237</xdr:colOff>
      <xdr:row>545</xdr:row>
      <xdr:rowOff>143030</xdr:rowOff>
    </xdr:from>
    <xdr:to>
      <xdr:col>13</xdr:col>
      <xdr:colOff>499671</xdr:colOff>
      <xdr:row>563</xdr:row>
      <xdr:rowOff>93688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DA72A61A-2F43-326B-EEC9-FEBE25D485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</xdr:col>
      <xdr:colOff>706827</xdr:colOff>
      <xdr:row>571</xdr:row>
      <xdr:rowOff>70162</xdr:rowOff>
    </xdr:from>
    <xdr:to>
      <xdr:col>12</xdr:col>
      <xdr:colOff>104097</xdr:colOff>
      <xdr:row>589</xdr:row>
      <xdr:rowOff>41639</xdr:rowOff>
    </xdr:to>
    <xdr:graphicFrame macro="">
      <xdr:nvGraphicFramePr>
        <xdr:cNvPr id="40" name="Gráfico 39">
          <a:extLst>
            <a:ext uri="{FF2B5EF4-FFF2-40B4-BE49-F238E27FC236}">
              <a16:creationId xmlns:a16="http://schemas.microsoft.com/office/drawing/2014/main" id="{57E50373-8403-D982-CC54-64C39505BB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40599</xdr:colOff>
      <xdr:row>599</xdr:row>
      <xdr:rowOff>72869</xdr:rowOff>
    </xdr:from>
    <xdr:to>
      <xdr:col>12</xdr:col>
      <xdr:colOff>624590</xdr:colOff>
      <xdr:row>616</xdr:row>
      <xdr:rowOff>96395</xdr:rowOff>
    </xdr:to>
    <xdr:graphicFrame macro="">
      <xdr:nvGraphicFramePr>
        <xdr:cNvPr id="41" name="Gráfico 40">
          <a:extLst>
            <a:ext uri="{FF2B5EF4-FFF2-40B4-BE49-F238E27FC236}">
              <a16:creationId xmlns:a16="http://schemas.microsoft.com/office/drawing/2014/main" id="{6C40F26D-0B2D-E767-5A90-86633F6A0D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706827</xdr:colOff>
      <xdr:row>623</xdr:row>
      <xdr:rowOff>132621</xdr:rowOff>
    </xdr:from>
    <xdr:to>
      <xdr:col>14</xdr:col>
      <xdr:colOff>239425</xdr:colOff>
      <xdr:row>641</xdr:row>
      <xdr:rowOff>52049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4D81B304-0E19-F66C-069B-CA49991ED2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602729</xdr:colOff>
      <xdr:row>651</xdr:row>
      <xdr:rowOff>20819</xdr:rowOff>
    </xdr:from>
    <xdr:to>
      <xdr:col>14</xdr:col>
      <xdr:colOff>655820</xdr:colOff>
      <xdr:row>668</xdr:row>
      <xdr:rowOff>41639</xdr:rowOff>
    </xdr:to>
    <xdr:graphicFrame macro="">
      <xdr:nvGraphicFramePr>
        <xdr:cNvPr id="45" name="Gráfico 44">
          <a:extLst>
            <a:ext uri="{FF2B5EF4-FFF2-40B4-BE49-F238E27FC236}">
              <a16:creationId xmlns:a16="http://schemas.microsoft.com/office/drawing/2014/main" id="{A35798CE-78B4-B9DF-85CF-7ECF992CA2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5</xdr:col>
      <xdr:colOff>696417</xdr:colOff>
      <xdr:row>677</xdr:row>
      <xdr:rowOff>143031</xdr:rowOff>
    </xdr:from>
    <xdr:to>
      <xdr:col>14</xdr:col>
      <xdr:colOff>135327</xdr:colOff>
      <xdr:row>693</xdr:row>
      <xdr:rowOff>93688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4F58CED4-4E02-3C89-9339-8C33603473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5</xdr:col>
      <xdr:colOff>706827</xdr:colOff>
      <xdr:row>700</xdr:row>
      <xdr:rowOff>62459</xdr:rowOff>
    </xdr:from>
    <xdr:to>
      <xdr:col>14</xdr:col>
      <xdr:colOff>759917</xdr:colOff>
      <xdr:row>718</xdr:row>
      <xdr:rowOff>52049</xdr:rowOff>
    </xdr:to>
    <xdr:graphicFrame macro="">
      <xdr:nvGraphicFramePr>
        <xdr:cNvPr id="48" name="Gráfico 47">
          <a:extLst>
            <a:ext uri="{FF2B5EF4-FFF2-40B4-BE49-F238E27FC236}">
              <a16:creationId xmlns:a16="http://schemas.microsoft.com/office/drawing/2014/main" id="{D0342AF7-A540-4DDD-504E-1B3BED376E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5</xdr:col>
      <xdr:colOff>665187</xdr:colOff>
      <xdr:row>725</xdr:row>
      <xdr:rowOff>101392</xdr:rowOff>
    </xdr:from>
    <xdr:to>
      <xdr:col>12</xdr:col>
      <xdr:colOff>759917</xdr:colOff>
      <xdr:row>745</xdr:row>
      <xdr:rowOff>31230</xdr:rowOff>
    </xdr:to>
    <xdr:graphicFrame macro="">
      <xdr:nvGraphicFramePr>
        <xdr:cNvPr id="49" name="Gráfico 48">
          <a:extLst>
            <a:ext uri="{FF2B5EF4-FFF2-40B4-BE49-F238E27FC236}">
              <a16:creationId xmlns:a16="http://schemas.microsoft.com/office/drawing/2014/main" id="{6727000B-4080-A410-DA8E-84E0482DBE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6</xdr:col>
      <xdr:colOff>9368</xdr:colOff>
      <xdr:row>753</xdr:row>
      <xdr:rowOff>111801</xdr:rowOff>
    </xdr:from>
    <xdr:to>
      <xdr:col>14</xdr:col>
      <xdr:colOff>31228</xdr:colOff>
      <xdr:row>771</xdr:row>
      <xdr:rowOff>20819</xdr:rowOff>
    </xdr:to>
    <xdr:graphicFrame macro="">
      <xdr:nvGraphicFramePr>
        <xdr:cNvPr id="50" name="Gráfico 49">
          <a:extLst>
            <a:ext uri="{FF2B5EF4-FFF2-40B4-BE49-F238E27FC236}">
              <a16:creationId xmlns:a16="http://schemas.microsoft.com/office/drawing/2014/main" id="{6169249A-5685-A7A6-2976-35DA4A6CBE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5</xdr:col>
      <xdr:colOff>758877</xdr:colOff>
      <xdr:row>779</xdr:row>
      <xdr:rowOff>132622</xdr:rowOff>
    </xdr:from>
    <xdr:to>
      <xdr:col>13</xdr:col>
      <xdr:colOff>728688</xdr:colOff>
      <xdr:row>797</xdr:row>
      <xdr:rowOff>0</xdr:rowOff>
    </xdr:to>
    <xdr:graphicFrame macro="">
      <xdr:nvGraphicFramePr>
        <xdr:cNvPr id="51" name="Gráfico 50">
          <a:extLst>
            <a:ext uri="{FF2B5EF4-FFF2-40B4-BE49-F238E27FC236}">
              <a16:creationId xmlns:a16="http://schemas.microsoft.com/office/drawing/2014/main" id="{F59367A3-6CFC-677A-08B9-7E9795A9D6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</xdr:col>
      <xdr:colOff>9369</xdr:colOff>
      <xdr:row>803</xdr:row>
      <xdr:rowOff>111802</xdr:rowOff>
    </xdr:from>
    <xdr:to>
      <xdr:col>11</xdr:col>
      <xdr:colOff>302926</xdr:colOff>
      <xdr:row>821</xdr:row>
      <xdr:rowOff>23527</xdr:rowOff>
    </xdr:to>
    <xdr:graphicFrame macro="">
      <xdr:nvGraphicFramePr>
        <xdr:cNvPr id="53" name="Gráfico 52">
          <a:extLst>
            <a:ext uri="{FF2B5EF4-FFF2-40B4-BE49-F238E27FC236}">
              <a16:creationId xmlns:a16="http://schemas.microsoft.com/office/drawing/2014/main" id="{20E2ABDB-8428-872E-62C1-B4D3F8A9A9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738055</xdr:colOff>
      <xdr:row>3</xdr:row>
      <xdr:rowOff>153441</xdr:rowOff>
    </xdr:from>
    <xdr:to>
      <xdr:col>13</xdr:col>
      <xdr:colOff>10410</xdr:colOff>
      <xdr:row>21</xdr:row>
      <xdr:rowOff>75575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EB2FF7FF-8E66-E60B-21FB-A11F4FCB14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739099</xdr:colOff>
      <xdr:row>25</xdr:row>
      <xdr:rowOff>20819</xdr:rowOff>
    </xdr:from>
    <xdr:to>
      <xdr:col>13</xdr:col>
      <xdr:colOff>0</xdr:colOff>
      <xdr:row>42</xdr:row>
      <xdr:rowOff>109509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FF69088-CC24-43CA-9287-6CBA7DDFD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727647</xdr:colOff>
      <xdr:row>46</xdr:row>
      <xdr:rowOff>49343</xdr:rowOff>
    </xdr:from>
    <xdr:to>
      <xdr:col>12</xdr:col>
      <xdr:colOff>448664</xdr:colOff>
      <xdr:row>63</xdr:row>
      <xdr:rowOff>117216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9F11CC14-5012-4712-3E6C-7E716E0419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259205</xdr:colOff>
      <xdr:row>34</xdr:row>
      <xdr:rowOff>20820</xdr:rowOff>
    </xdr:from>
    <xdr:to>
      <xdr:col>21</xdr:col>
      <xdr:colOff>364344</xdr:colOff>
      <xdr:row>58</xdr:row>
      <xdr:rowOff>62459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E0CB818F-9803-7EA7-8D1D-4864CC3534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71</xdr:row>
      <xdr:rowOff>0</xdr:rowOff>
    </xdr:from>
    <xdr:to>
      <xdr:col>6</xdr:col>
      <xdr:colOff>198828</xdr:colOff>
      <xdr:row>95</xdr:row>
      <xdr:rowOff>62459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D963C5EE-97F7-41D5-AD33-25E1A4855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654778</xdr:colOff>
      <xdr:row>68</xdr:row>
      <xdr:rowOff>101392</xdr:rowOff>
    </xdr:from>
    <xdr:to>
      <xdr:col>14</xdr:col>
      <xdr:colOff>375795</xdr:colOff>
      <xdr:row>86</xdr:row>
      <xdr:rowOff>33936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CCA59C8E-6A6F-00F9-078A-5D99D14FEF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536575</xdr:colOff>
      <xdr:row>4</xdr:row>
      <xdr:rowOff>120650</xdr:rowOff>
    </xdr:from>
    <xdr:to>
      <xdr:col>10</xdr:col>
      <xdr:colOff>536575</xdr:colOff>
      <xdr:row>22</xdr:row>
      <xdr:rowOff>6350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72EBBBF-B1A1-8FBB-FD7B-041A93CB5D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476250</xdr:colOff>
      <xdr:row>0</xdr:row>
      <xdr:rowOff>0</xdr:rowOff>
    </xdr:from>
    <xdr:to>
      <xdr:col>35</xdr:col>
      <xdr:colOff>714375</xdr:colOff>
      <xdr:row>31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7F657D-131E-4F4A-AF1F-9EA65C7B3C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741" t="21774" r="31006" b="6586"/>
        <a:stretch/>
      </xdr:blipFill>
      <xdr:spPr>
        <a:xfrm>
          <a:off x="45281850" y="0"/>
          <a:ext cx="6334125" cy="5076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namericana\Downloads\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Prime"/>
      <sheetName val="MSSD"/>
      <sheetName val="Dict"/>
      <sheetName val="ADict"/>
      <sheetName val="XRealStats"/>
    </sheetNames>
    <definedNames>
      <definedName name="CHI_MAX_TEST"/>
      <definedName name="FISHERTE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namericana" refreshedDate="45017.223572569441" createdVersion="7" refreshedVersion="7" minRefreshableVersion="3" recordCount="80" xr:uid="{7B00906A-3F34-469A-9443-507FA848AB77}">
  <cacheSource type="worksheet">
    <worksheetSource ref="A1:AQ81" sheet="base"/>
  </cacheSource>
  <cacheFields count="43">
    <cacheField name="Diagnóstico periodontal inicial" numFmtId="0">
      <sharedItems/>
    </cacheField>
    <cacheField name="Marca temporal" numFmtId="164">
      <sharedItems containsSemiMixedTypes="0" containsNonDate="0" containsDate="1" containsString="0" minDate="2023-02-28T12:12:09" maxDate="2023-03-23T17:38:18"/>
    </cacheField>
    <cacheField name="Dirección de correo electrónico" numFmtId="0">
      <sharedItems/>
    </cacheField>
    <cacheField name="Puntuación" numFmtId="165">
      <sharedItems containsSemiMixedTypes="0" containsString="0" containsNumber="1" containsInteger="1" minValue="0" maxValue="0"/>
    </cacheField>
    <cacheField name="Fecha" numFmtId="0">
      <sharedItems containsSemiMixedTypes="0" containsNonDate="0" containsDate="1" containsString="0" minDate="2022-03-02T00:00:00" maxDate="2024-03-15T00:00:00"/>
    </cacheField>
    <cacheField name="Cedula" numFmtId="0">
      <sharedItems containsMixedTypes="1" containsNumber="1" containsInteger="1" minValue="5789052" maxValue="1233508265"/>
    </cacheField>
    <cacheField name="_x000a_Dirección de vivienda" numFmtId="0">
      <sharedItems/>
    </cacheField>
    <cacheField name="Diagnóstico periodontal inicial2" numFmtId="0">
      <sharedItems count="2">
        <s v="Gingivitis"/>
        <s v="Periodontitis "/>
      </sharedItems>
    </cacheField>
    <cacheField name="En comparación con otras personas de su edad, ¿Cómo considera su estado de salud general?" numFmtId="0">
      <sharedItems count="6">
        <s v="Mejor-5"/>
        <s v="Igual-3"/>
        <s v="Peor-1"/>
        <s v="Igual" u="1"/>
        <s v="Mejor" u="1"/>
        <s v="Peor" u="1"/>
      </sharedItems>
    </cacheField>
    <cacheField name="En comparación con otras personas de su edad, ¿Cómo considera el estado de sus dientes y su boca?" numFmtId="0">
      <sharedItems count="3">
        <s v="Mejor-5"/>
        <s v="Igual-3"/>
        <s v="Peor-1"/>
      </sharedItems>
    </cacheField>
    <cacheField name="Generó" numFmtId="0">
      <sharedItems count="2">
        <s v="Masculino"/>
        <s v="Femenino"/>
      </sharedItems>
    </cacheField>
    <cacheField name="¿Cuantos años tienes?" numFmtId="0">
      <sharedItems containsSemiMixedTypes="0" containsString="0" containsNumber="1" containsInteger="1" minValue="18" maxValue="73"/>
    </cacheField>
    <cacheField name="Estrato social" numFmtId="0">
      <sharedItems containsSemiMixedTypes="0" containsString="0" containsNumber="1" containsInteger="1" minValue="1" maxValue="5" count="5">
        <n v="3"/>
        <n v="2"/>
        <n v="4"/>
        <n v="1"/>
        <n v="5"/>
      </sharedItems>
    </cacheField>
    <cacheField name="Nivel de escolaridad" numFmtId="0">
      <sharedItems count="5">
        <s v="Tecnologo"/>
        <s v="secundaria"/>
        <s v="profesional"/>
        <s v="Especialización"/>
        <s v="Primaria"/>
      </sharedItems>
    </cacheField>
    <cacheField name="Diagnóstico sistémico" numFmtId="0">
      <sharedItems count="15">
        <s v="Sano"/>
        <s v="Diabetes"/>
        <s v="Hipertensión "/>
        <s v="Hipoglicemia "/>
        <s v="Tinitus"/>
        <s v="Tiroides"/>
        <s v="ÉPOC"/>
        <s v="Osteoporosis "/>
        <s v="Lupus eritematoso "/>
        <s v="Triglicéridos altos"/>
        <s v="Hipermetropia"/>
        <s v="Hipertiroidismo "/>
        <s v="Hipotiroidismo"/>
        <s v="Artrosis"/>
        <s v="Migraña "/>
      </sharedItems>
    </cacheField>
    <cacheField name="Elementos utilizados para realizar higiene oral" numFmtId="0">
      <sharedItems count="3">
        <s v="Cepillo dental"/>
        <s v="Seda Dental"/>
        <s v="Crema dental"/>
      </sharedItems>
    </cacheField>
    <cacheField name="Elementos utilizados para realizar higiene oral2" numFmtId="0">
      <sharedItems count="1">
        <s v="Crema dental"/>
      </sharedItems>
    </cacheField>
    <cacheField name="Elementos utilizados para realizar higiene oral3" numFmtId="0">
      <sharedItems count="2">
        <s v="Seda Dental"/>
        <s v="N/I"/>
      </sharedItems>
    </cacheField>
    <cacheField name="Elementos utilizados para realizar higiene oral4" numFmtId="0">
      <sharedItems count="2">
        <s v="Enjuague bucal"/>
        <s v="N/I"/>
      </sharedItems>
    </cacheField>
    <cacheField name="Elementos utilizados para realizar higiene oral5" numFmtId="0">
      <sharedItems count="2">
        <s v="Cepillo interproximal"/>
        <s v="N/I"/>
      </sharedItems>
    </cacheField>
    <cacheField name="Utiliza algún otro aditamento de higiene oral " numFmtId="0">
      <sharedItems count="6">
        <s v="No"/>
        <s v="Palillo"/>
        <s v="Enhebradores dentales"/>
        <s v="Cepillo interpoximal"/>
        <s v="Bicarbonato"/>
        <s v="Waterpick "/>
      </sharedItems>
    </cacheField>
    <cacheField name="Frecuencia de  cepillado dental " numFmtId="0">
      <sharedItems count="4">
        <s v="3 Veces al dia"/>
        <s v="2 Veces al dia"/>
        <s v="1 Vez al dia"/>
        <s v="4 Veces a dia"/>
      </sharedItems>
    </cacheField>
    <cacheField name="Cada cuanto cambia de cepillo dental" numFmtId="0">
      <sharedItems count="6">
        <s v="Cada 4 Meses"/>
        <s v="Cada 3 meses"/>
        <s v="Cada 5 meses"/>
        <s v="Cada mes"/>
        <s v="Cada 2 meses"/>
        <s v="Cada 6 meses  o más tiempo"/>
      </sharedItems>
    </cacheField>
    <cacheField name="¿Tiene usted algún dolor o malestar en sus dientes?" numFmtId="0">
      <sharedItems count="4">
        <s v="A veces"/>
        <s v="Nunca"/>
        <s v="Rara vez"/>
        <s v="Siempre"/>
      </sharedItems>
    </cacheField>
    <cacheField name="¿En sus encías tiene algún dolor o malestar (inflamación, sangrado, agrandamiento)?" numFmtId="0">
      <sharedItems count="4">
        <s v="A veces"/>
        <s v="Nunca"/>
        <s v="Rara vez"/>
        <s v="Siempre"/>
      </sharedItems>
    </cacheField>
    <cacheField name="¿Tiene en su boca algunas zonas de irritación como: heridas, úlceras o zonas de ardor o quemazón?" numFmtId="0">
      <sharedItems count="4">
        <s v="A veces"/>
        <s v="Nunca"/>
        <s v="Rara vez"/>
        <s v="Siempre"/>
      </sharedItems>
    </cacheField>
    <cacheField name="¿Tiene usted dolor en el maxilar o en la mandíbula que considere se daba al estado de sus dientes o encías?" numFmtId="0">
      <sharedItems count="4">
        <s v="Nunca"/>
        <s v="Rara vez"/>
        <s v="A veces"/>
        <s v="Siempre"/>
      </sharedItems>
    </cacheField>
    <cacheField name="¿Presenta dolor de cabeza que usted considere se deba al estado de su boca?" numFmtId="0">
      <sharedItems count="3">
        <s v="Nunca"/>
        <s v="Rara vez"/>
        <s v="A veces"/>
      </sharedItems>
    </cacheField>
    <cacheField name="¿Usted siente su boca seca o percibe poca cantidad de saliva en su boca?" numFmtId="0">
      <sharedItems count="4">
        <s v="Nunca"/>
        <s v="Rara vez"/>
        <s v="A veces"/>
        <s v="Siempre"/>
      </sharedItems>
    </cacheField>
    <cacheField name="¿Tiene usted dificultad para tragar los alimentos?" numFmtId="0">
      <sharedItems count="4">
        <s v="Nunca"/>
        <s v="Siempre"/>
        <s v="Rara vez"/>
        <s v="A veces"/>
      </sharedItems>
    </cacheField>
    <cacheField name="¿Necesita usted beber líquidos para ayudar a tragar los alimentos?" numFmtId="0">
      <sharedItems count="4">
        <s v="Nunca"/>
        <s v="Rara vez"/>
        <s v="A veces"/>
        <s v="Siempre"/>
      </sharedItems>
    </cacheField>
    <cacheField name="¿Se siente usted incomodó comiendo algunos alimentos debido a problemas con sus dientes, prótesis o con los tejidos de su boca (lengua, paladar mejilla)?" numFmtId="0">
      <sharedItems count="4">
        <s v="Nunca"/>
        <s v="Rara vez"/>
        <s v="A veces"/>
        <s v="Siempre"/>
      </sharedItems>
    </cacheField>
    <cacheField name="¿Sus dientes, prótesis o tejidos de su boca (lengua, paladar mejilla) le interfieren al comer o al masticar?" numFmtId="0">
      <sharedItems count="4">
        <s v="Nunca"/>
        <s v="Rara vez"/>
        <s v="A veces"/>
        <s v="Siempre"/>
      </sharedItems>
    </cacheField>
    <cacheField name="¿Sus dientes Prótesis o tejidos de su boca (lengua, paladar, mejillas) le interfieren al hablar?" numFmtId="0">
      <sharedItems count="3">
        <s v="Nunca"/>
        <s v="A veces"/>
        <s v="Rara vez"/>
      </sharedItems>
    </cacheField>
    <cacheField name="¿Otras personas tienen dificultad para entender sus palabras?" numFmtId="0">
      <sharedItems count="3">
        <s v="Nunca"/>
        <s v="Rara vez"/>
        <s v="A veces"/>
      </sharedItems>
    </cacheField>
    <cacheField name="Debido a problemas con sus dientes, prótesis o tejidos de su boca (lengua, paladar y mejillas), ¿evita sonreír?" numFmtId="0">
      <sharedItems count="4">
        <s v="Nunca"/>
        <s v="A veces"/>
        <s v="Rara vez"/>
        <s v="Siempre"/>
      </sharedItems>
    </cacheField>
    <cacheField name="¿Debido a problemas con sus dientes, prótesis o tejidos de su boca _x000a_(lengua, paladar y mejillas), ¿se siente incapaz de disfrutar de actividades o eventos sociales?" numFmtId="0">
      <sharedItems count="4">
        <s v="Nunca"/>
        <s v="Rara vez"/>
        <s v="A veces"/>
        <s v="Siempre"/>
      </sharedItems>
    </cacheField>
    <cacheField name="Debido a problemas con sus dientes, prótesis o tejidos de su boca (lengua, paladar y mejillas), ¿le resulta difícil compartir con otras personas?" numFmtId="0">
      <sharedItems count="4">
        <s v="Nunca"/>
        <s v="Rara vez"/>
        <s v="A veces"/>
        <s v="Siempre"/>
      </sharedItems>
    </cacheField>
    <cacheField name="Debido a problemas con sus dientes, prótesis o tejidos de su boca (lengua, paladar y mejillas), ¿intenta hablar menos?" numFmtId="0">
      <sharedItems count="4">
        <s v="Nunca"/>
        <s v="A veces"/>
        <s v="Rara vez"/>
        <s v="Siempre"/>
      </sharedItems>
    </cacheField>
    <cacheField name="Debido a problemas con sus dientes, prótesis o tejidos de su boca (lengua, paladar y mejillas), ¿se siente apenado?" numFmtId="0">
      <sharedItems count="4">
        <s v="Nunca"/>
        <s v="A veces"/>
        <s v="Rara vez"/>
        <s v="Siempre"/>
      </sharedItems>
    </cacheField>
    <cacheField name="Debido a problemas con sus dientes, prótesis o tejidos de su boca (lengua, paladar y mejillas), ¿siente que su apariencia física es afectada negativamente?" numFmtId="0">
      <sharedItems count="4">
        <s v="Nunca"/>
        <s v="Siempre"/>
        <s v="A veces"/>
        <s v="Rara vez"/>
      </sharedItems>
    </cacheField>
    <cacheField name="Debido a problemas con sus dientes, prótesis o tejidos de su boca (lengua, paladar y mejillas), ¿se siente deprimido?" numFmtId="0">
      <sharedItems count="4">
        <s v="Nunca"/>
        <s v="Rara vez"/>
        <s v="A veces"/>
        <s v="Siempre"/>
      </sharedItems>
    </cacheField>
    <cacheField name="Debido a problemas con sus dientes, prótesis o tejidos de su boca (lengua, paladar y mejillas), ¿se mantiene preocupado?" numFmtId="0">
      <sharedItems count="4">
        <s v="Nunca"/>
        <s v="A veces"/>
        <s v="Rara vez"/>
        <s v="Siempr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">
  <r>
    <s v="Gingivitis"/>
    <d v="2023-02-28T21:17:53"/>
    <s v="cahcalderon@gmail.com"/>
    <n v="0"/>
    <d v="2023-02-28T00:00:00"/>
    <n v="79295675"/>
    <s v="Carrera 10d#27a92sur. "/>
    <x v="0"/>
    <x v="0"/>
    <x v="0"/>
    <x v="0"/>
    <n v="57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"/>
    <d v="2023-03-17T11:47:57"/>
    <s v="no@hotmail.com"/>
    <n v="0"/>
    <d v="2023-03-17T00:00:00"/>
    <n v="51750924"/>
    <s v="diagonal 62sur # 20A-42"/>
    <x v="0"/>
    <x v="1"/>
    <x v="0"/>
    <x v="1"/>
    <n v="58"/>
    <x v="1"/>
    <x v="1"/>
    <x v="0"/>
    <x v="0"/>
    <x v="0"/>
    <x v="1"/>
    <x v="1"/>
    <x v="1"/>
    <x v="0"/>
    <x v="1"/>
    <x v="0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"/>
    <d v="2023-03-17T12:10:36"/>
    <s v="mabelteresarodriguez@gmail.com"/>
    <n v="0"/>
    <d v="2023-03-17T00:00:00"/>
    <n v="28891664"/>
    <s v="calle 5# 12-25"/>
    <x v="0"/>
    <x v="0"/>
    <x v="1"/>
    <x v="1"/>
    <n v="42"/>
    <x v="1"/>
    <x v="0"/>
    <x v="0"/>
    <x v="0"/>
    <x v="0"/>
    <x v="0"/>
    <x v="1"/>
    <x v="1"/>
    <x v="1"/>
    <x v="1"/>
    <x v="1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 "/>
    <d v="2023-03-17T09:38:32"/>
    <s v="mpcf1791@gmail.com"/>
    <n v="0"/>
    <d v="2023-03-17T00:00:00"/>
    <n v="51935019"/>
    <s v="Carrera 89 # 19 A- 50"/>
    <x v="0"/>
    <x v="0"/>
    <x v="0"/>
    <x v="1"/>
    <n v="55"/>
    <x v="2"/>
    <x v="2"/>
    <x v="0"/>
    <x v="0"/>
    <x v="0"/>
    <x v="0"/>
    <x v="0"/>
    <x v="1"/>
    <x v="0"/>
    <x v="1"/>
    <x v="1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 "/>
    <d v="2023-03-23T14:42:52"/>
    <s v="nopresenta@gmail.com"/>
    <n v="0"/>
    <d v="2023-03-21T00:00:00"/>
    <n v="91289287"/>
    <s v="Carrera12A#5c-14 Chia "/>
    <x v="0"/>
    <x v="0"/>
    <x v="0"/>
    <x v="0"/>
    <n v="51"/>
    <x v="2"/>
    <x v="3"/>
    <x v="0"/>
    <x v="0"/>
    <x v="0"/>
    <x v="0"/>
    <x v="0"/>
    <x v="1"/>
    <x v="0"/>
    <x v="0"/>
    <x v="1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 "/>
    <d v="2023-03-23T14:51:39"/>
    <s v="nopresenta@gmail.com"/>
    <n v="0"/>
    <d v="2023-03-21T00:00:00"/>
    <n v="1073673132"/>
    <s v="Carrera 12 A # 20–14 sosa ha compartir"/>
    <x v="0"/>
    <x v="1"/>
    <x v="1"/>
    <x v="1"/>
    <n v="37"/>
    <x v="1"/>
    <x v="1"/>
    <x v="1"/>
    <x v="0"/>
    <x v="0"/>
    <x v="1"/>
    <x v="1"/>
    <x v="1"/>
    <x v="0"/>
    <x v="1"/>
    <x v="2"/>
    <x v="1"/>
    <x v="2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 "/>
    <d v="2023-03-23T15:04:29"/>
    <s v="naralianegrete2004@gmail.com"/>
    <n v="0"/>
    <d v="2023-03-21T00:00:00"/>
    <n v="101016945"/>
    <s v="Calle1 Sur #12-54"/>
    <x v="0"/>
    <x v="1"/>
    <x v="1"/>
    <x v="1"/>
    <n v="18"/>
    <x v="1"/>
    <x v="1"/>
    <x v="0"/>
    <x v="0"/>
    <x v="0"/>
    <x v="0"/>
    <x v="0"/>
    <x v="1"/>
    <x v="0"/>
    <x v="0"/>
    <x v="0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 "/>
    <d v="2023-03-23T15:18:55"/>
    <s v="vpacheco@gmail.com"/>
    <n v="0"/>
    <d v="2023-03-21T00:00:00"/>
    <n v="1002551569"/>
    <s v="Carrera 41 sur # 22"/>
    <x v="0"/>
    <x v="1"/>
    <x v="1"/>
    <x v="1"/>
    <n v="20"/>
    <x v="0"/>
    <x v="1"/>
    <x v="0"/>
    <x v="0"/>
    <x v="0"/>
    <x v="1"/>
    <x v="0"/>
    <x v="1"/>
    <x v="0"/>
    <x v="0"/>
    <x v="0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 "/>
    <d v="2023-03-23T15:28:17"/>
    <s v="francyguthy@hotmail.com"/>
    <n v="0"/>
    <d v="2023-03-21T00:00:00"/>
    <n v="1015467432"/>
    <s v="Cra 14B # 161-54"/>
    <x v="0"/>
    <x v="1"/>
    <x v="1"/>
    <x v="1"/>
    <n v="25"/>
    <x v="0"/>
    <x v="0"/>
    <x v="0"/>
    <x v="0"/>
    <x v="0"/>
    <x v="1"/>
    <x v="0"/>
    <x v="1"/>
    <x v="0"/>
    <x v="0"/>
    <x v="1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 "/>
    <d v="2023-03-23T15:35:58"/>
    <s v="duranclaudia602@gmsil.com"/>
    <n v="0"/>
    <d v="2023-03-21T00:00:00"/>
    <n v="52068624"/>
    <s v="Carrera 69D# 1-60 sur"/>
    <x v="0"/>
    <x v="0"/>
    <x v="0"/>
    <x v="1"/>
    <n v="52"/>
    <x v="2"/>
    <x v="1"/>
    <x v="0"/>
    <x v="0"/>
    <x v="0"/>
    <x v="1"/>
    <x v="0"/>
    <x v="1"/>
    <x v="0"/>
    <x v="2"/>
    <x v="1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 "/>
    <d v="2023-03-23T15:53:07"/>
    <s v="menuelantonio1959@gmail.com"/>
    <n v="0"/>
    <d v="2023-03-21T00:00:00"/>
    <n v="19405756"/>
    <s v="Calle 8 # - 12B -20 sur "/>
    <x v="0"/>
    <x v="0"/>
    <x v="0"/>
    <x v="0"/>
    <n v="63"/>
    <x v="0"/>
    <x v="2"/>
    <x v="0"/>
    <x v="0"/>
    <x v="0"/>
    <x v="0"/>
    <x v="1"/>
    <x v="1"/>
    <x v="0"/>
    <x v="0"/>
    <x v="3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 "/>
    <d v="2023-03-23T16:03:06"/>
    <s v="agrf446@gmail.com"/>
    <n v="0"/>
    <d v="2023-03-21T00:00:00"/>
    <n v="23681923"/>
    <s v="Umbita la capilla Boyaca "/>
    <x v="0"/>
    <x v="2"/>
    <x v="2"/>
    <x v="1"/>
    <n v="58"/>
    <x v="1"/>
    <x v="4"/>
    <x v="2"/>
    <x v="0"/>
    <x v="0"/>
    <x v="1"/>
    <x v="1"/>
    <x v="1"/>
    <x v="0"/>
    <x v="1"/>
    <x v="2"/>
    <x v="1"/>
    <x v="2"/>
    <x v="1"/>
    <x v="0"/>
    <x v="0"/>
    <x v="0"/>
    <x v="0"/>
    <x v="0"/>
    <x v="1"/>
    <x v="1"/>
    <x v="1"/>
    <x v="0"/>
    <x v="1"/>
    <x v="0"/>
    <x v="0"/>
    <x v="0"/>
    <x v="1"/>
    <x v="1"/>
    <x v="0"/>
    <x v="1"/>
  </r>
  <r>
    <s v="Gingivitis "/>
    <d v="2023-03-23T16:45:41"/>
    <s v="sandradj@gmail.com"/>
    <n v="0"/>
    <d v="2023-03-21T00:00:00"/>
    <n v="52124260"/>
    <s v="Cra 9 este# 89A-04-sur"/>
    <x v="0"/>
    <x v="1"/>
    <x v="0"/>
    <x v="1"/>
    <n v="49"/>
    <x v="3"/>
    <x v="1"/>
    <x v="1"/>
    <x v="0"/>
    <x v="0"/>
    <x v="0"/>
    <x v="1"/>
    <x v="1"/>
    <x v="0"/>
    <x v="1"/>
    <x v="4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 "/>
    <d v="2023-03-23T17:03:02"/>
    <s v="luzmendivelso66@gmail.com"/>
    <n v="0"/>
    <d v="2023-03-21T00:00:00"/>
    <n v="51882244"/>
    <s v="Calle 163# 72-90"/>
    <x v="0"/>
    <x v="0"/>
    <x v="0"/>
    <x v="1"/>
    <n v="56"/>
    <x v="4"/>
    <x v="2"/>
    <x v="0"/>
    <x v="0"/>
    <x v="0"/>
    <x v="0"/>
    <x v="0"/>
    <x v="1"/>
    <x v="2"/>
    <x v="0"/>
    <x v="3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 "/>
    <d v="2023-03-23T17:12:24"/>
    <s v="Ludyhelena63@gmail.con"/>
    <n v="0"/>
    <d v="2023-03-21T00:00:00"/>
    <n v="51710946"/>
    <s v="Calle 168# 65-37"/>
    <x v="0"/>
    <x v="1"/>
    <x v="0"/>
    <x v="1"/>
    <n v="59"/>
    <x v="2"/>
    <x v="3"/>
    <x v="1"/>
    <x v="0"/>
    <x v="0"/>
    <x v="0"/>
    <x v="0"/>
    <x v="1"/>
    <x v="0"/>
    <x v="3"/>
    <x v="4"/>
    <x v="1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 "/>
    <d v="2023-03-23T17:21:46"/>
    <s v="ivan.ah2402@gmaul.com"/>
    <n v="0"/>
    <d v="2023-03-21T00:00:00"/>
    <n v="1000573467"/>
    <s v="Calle 162B#4A-14"/>
    <x v="0"/>
    <x v="1"/>
    <x v="1"/>
    <x v="0"/>
    <n v="21"/>
    <x v="1"/>
    <x v="1"/>
    <x v="0"/>
    <x v="0"/>
    <x v="0"/>
    <x v="1"/>
    <x v="0"/>
    <x v="1"/>
    <x v="0"/>
    <x v="1"/>
    <x v="1"/>
    <x v="1"/>
    <x v="2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 "/>
    <d v="2023-03-23T17:31:26"/>
    <s v="aidarico1967@hotmail.com"/>
    <n v="0"/>
    <d v="2023-03-21T00:00:00"/>
    <n v="51849199"/>
    <s v="Calle 126D#118-47"/>
    <x v="0"/>
    <x v="1"/>
    <x v="1"/>
    <x v="1"/>
    <n v="55"/>
    <x v="1"/>
    <x v="1"/>
    <x v="0"/>
    <x v="0"/>
    <x v="0"/>
    <x v="1"/>
    <x v="0"/>
    <x v="1"/>
    <x v="0"/>
    <x v="0"/>
    <x v="1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 "/>
    <d v="2023-03-23T17:38:18"/>
    <s v="jairjt87@gmail.com"/>
    <n v="0"/>
    <d v="2023-03-21T00:00:00"/>
    <n v="79769205"/>
    <s v="Calle 65#18-105"/>
    <x v="0"/>
    <x v="1"/>
    <x v="1"/>
    <x v="0"/>
    <n v="25"/>
    <x v="1"/>
    <x v="1"/>
    <x v="0"/>
    <x v="0"/>
    <x v="0"/>
    <x v="1"/>
    <x v="1"/>
    <x v="1"/>
    <x v="0"/>
    <x v="0"/>
    <x v="0"/>
    <x v="1"/>
    <x v="2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 asociada a biopelicula "/>
    <d v="2023-03-07T13:53:21"/>
    <s v="gladiscortes@hotmail.com"/>
    <n v="0"/>
    <d v="2023-03-07T00:00:00"/>
    <n v="23493785"/>
    <s v="Calle 30 # 11-120"/>
    <x v="0"/>
    <x v="0"/>
    <x v="0"/>
    <x v="1"/>
    <n v="59"/>
    <x v="1"/>
    <x v="2"/>
    <x v="0"/>
    <x v="0"/>
    <x v="0"/>
    <x v="0"/>
    <x v="1"/>
    <x v="1"/>
    <x v="0"/>
    <x v="1"/>
    <x v="1"/>
    <x v="2"/>
    <x v="0"/>
    <x v="2"/>
    <x v="1"/>
    <x v="0"/>
    <x v="0"/>
    <x v="0"/>
    <x v="0"/>
    <x v="0"/>
    <x v="1"/>
    <x v="0"/>
    <x v="0"/>
    <x v="0"/>
    <x v="1"/>
    <x v="0"/>
    <x v="0"/>
    <x v="0"/>
    <x v="0"/>
    <x v="0"/>
    <x v="0"/>
  </r>
  <r>
    <s v="Gingivitis asociada a biopelicula en un periodonto reducido "/>
    <d v="2023-02-28T15:31:17"/>
    <s v="esnitd@gmail.com"/>
    <n v="0"/>
    <d v="2023-02-28T00:00:00"/>
    <n v="52520301"/>
    <s v="Diag 49 a no 52 c - 60"/>
    <x v="0"/>
    <x v="0"/>
    <x v="0"/>
    <x v="1"/>
    <n v="46"/>
    <x v="0"/>
    <x v="1"/>
    <x v="0"/>
    <x v="0"/>
    <x v="0"/>
    <x v="0"/>
    <x v="0"/>
    <x v="1"/>
    <x v="0"/>
    <x v="0"/>
    <x v="4"/>
    <x v="1"/>
    <x v="0"/>
    <x v="1"/>
    <x v="0"/>
    <x v="0"/>
    <x v="1"/>
    <x v="0"/>
    <x v="1"/>
    <x v="0"/>
    <x v="0"/>
    <x v="2"/>
    <x v="0"/>
    <x v="2"/>
    <x v="1"/>
    <x v="1"/>
    <x v="0"/>
    <x v="0"/>
    <x v="0"/>
    <x v="0"/>
    <x v="2"/>
  </r>
  <r>
    <s v="Gingivitis asociada a biopelicula generalizada en un periodonto reducido "/>
    <d v="2023-03-07T14:40:21"/>
    <s v="nopresenta@nopresenta.com"/>
    <n v="0"/>
    <d v="2023-03-07T00:00:00"/>
    <n v="19405756"/>
    <s v="Carrera 6 no 12-78"/>
    <x v="0"/>
    <x v="0"/>
    <x v="0"/>
    <x v="0"/>
    <n v="63"/>
    <x v="0"/>
    <x v="2"/>
    <x v="0"/>
    <x v="0"/>
    <x v="0"/>
    <x v="0"/>
    <x v="1"/>
    <x v="1"/>
    <x v="0"/>
    <x v="1"/>
    <x v="3"/>
    <x v="1"/>
    <x v="2"/>
    <x v="1"/>
    <x v="0"/>
    <x v="0"/>
    <x v="0"/>
    <x v="0"/>
    <x v="0"/>
    <x v="0"/>
    <x v="1"/>
    <x v="0"/>
    <x v="0"/>
    <x v="0"/>
    <x v="0"/>
    <x v="0"/>
    <x v="0"/>
    <x v="0"/>
    <x v="0"/>
    <x v="0"/>
    <x v="0"/>
  </r>
  <r>
    <s v="Gingivitis asociada a biopelicula localizada en un periodonto reducido "/>
    <d v="2023-02-28T14:53:36"/>
    <s v="jjeremias1954@gmail.com"/>
    <n v="0"/>
    <d v="2023-02-28T00:00:00"/>
    <s v="CC 69696896"/>
    <s v="Calle 48 bis A 34 sur "/>
    <x v="0"/>
    <x v="2"/>
    <x v="2"/>
    <x v="1"/>
    <n v="60"/>
    <x v="0"/>
    <x v="0"/>
    <x v="3"/>
    <x v="0"/>
    <x v="0"/>
    <x v="1"/>
    <x v="1"/>
    <x v="1"/>
    <x v="0"/>
    <x v="2"/>
    <x v="5"/>
    <x v="0"/>
    <x v="3"/>
    <x v="0"/>
    <x v="2"/>
    <x v="1"/>
    <x v="2"/>
    <x v="1"/>
    <x v="2"/>
    <x v="2"/>
    <x v="2"/>
    <x v="1"/>
    <x v="1"/>
    <x v="1"/>
    <x v="2"/>
    <x v="2"/>
    <x v="1"/>
    <x v="1"/>
    <x v="1"/>
    <x v="1"/>
    <x v="1"/>
  </r>
  <r>
    <s v="Gingivitis asociado a biopelicula "/>
    <d v="2023-03-07T13:41:14"/>
    <s v="rudadia@hotmail.com"/>
    <n v="0"/>
    <d v="2023-03-07T00:00:00"/>
    <n v="19147929"/>
    <s v="Cra 71b 49a -11"/>
    <x v="0"/>
    <x v="0"/>
    <x v="0"/>
    <x v="0"/>
    <n v="71"/>
    <x v="2"/>
    <x v="3"/>
    <x v="4"/>
    <x v="0"/>
    <x v="0"/>
    <x v="0"/>
    <x v="0"/>
    <x v="0"/>
    <x v="0"/>
    <x v="1"/>
    <x v="0"/>
    <x v="2"/>
    <x v="0"/>
    <x v="2"/>
    <x v="1"/>
    <x v="0"/>
    <x v="0"/>
    <x v="0"/>
    <x v="0"/>
    <x v="0"/>
    <x v="0"/>
    <x v="0"/>
    <x v="0"/>
    <x v="0"/>
    <x v="0"/>
    <x v="0"/>
    <x v="0"/>
    <x v="0"/>
    <x v="0"/>
    <x v="0"/>
    <x v="0"/>
  </r>
  <r>
    <s v="Gingivitis asociado a biopelicula en un periodonto reducido "/>
    <d v="2023-03-07T13:49:43"/>
    <s v="nopresenta@nopresnta.com"/>
    <n v="0"/>
    <d v="2023-03-07T00:00:00"/>
    <n v="51882244"/>
    <s v="Calle 163 #72-90 "/>
    <x v="0"/>
    <x v="0"/>
    <x v="0"/>
    <x v="1"/>
    <n v="56"/>
    <x v="2"/>
    <x v="0"/>
    <x v="5"/>
    <x v="0"/>
    <x v="0"/>
    <x v="1"/>
    <x v="0"/>
    <x v="1"/>
    <x v="0"/>
    <x v="1"/>
    <x v="1"/>
    <x v="2"/>
    <x v="2"/>
    <x v="2"/>
    <x v="1"/>
    <x v="1"/>
    <x v="1"/>
    <x v="2"/>
    <x v="1"/>
    <x v="1"/>
    <x v="0"/>
    <x v="0"/>
    <x v="0"/>
    <x v="0"/>
    <x v="0"/>
    <x v="0"/>
    <x v="0"/>
    <x v="0"/>
    <x v="0"/>
    <x v="0"/>
    <x v="0"/>
  </r>
  <r>
    <s v="Gingivitis asociado a biopelicula localizada"/>
    <d v="2023-03-07T10:51:11"/>
    <s v="nopresenta@nopresenta.com"/>
    <n v="0"/>
    <d v="2023-03-07T00:00:00"/>
    <n v="1025523659"/>
    <s v="Carrera 75 # 1-28"/>
    <x v="0"/>
    <x v="0"/>
    <x v="0"/>
    <x v="0"/>
    <n v="19"/>
    <x v="0"/>
    <x v="4"/>
    <x v="0"/>
    <x v="0"/>
    <x v="0"/>
    <x v="0"/>
    <x v="0"/>
    <x v="1"/>
    <x v="0"/>
    <x v="1"/>
    <x v="2"/>
    <x v="2"/>
    <x v="2"/>
    <x v="2"/>
    <x v="0"/>
    <x v="0"/>
    <x v="1"/>
    <x v="0"/>
    <x v="1"/>
    <x v="1"/>
    <x v="1"/>
    <x v="0"/>
    <x v="0"/>
    <x v="0"/>
    <x v="0"/>
    <x v="0"/>
    <x v="0"/>
    <x v="0"/>
    <x v="0"/>
    <x v="0"/>
    <x v="0"/>
  </r>
  <r>
    <s v="Gingivitis asociado a biopelicula localizada "/>
    <d v="2023-03-07T14:32:58"/>
    <s v="edison.martinez@uniminuto.edu.co"/>
    <n v="0"/>
    <d v="2023-03-07T00:00:00"/>
    <n v="1002683369"/>
    <s v="Tasbita -boyaca "/>
    <x v="0"/>
    <x v="1"/>
    <x v="1"/>
    <x v="0"/>
    <n v="23"/>
    <x v="1"/>
    <x v="1"/>
    <x v="0"/>
    <x v="0"/>
    <x v="0"/>
    <x v="1"/>
    <x v="0"/>
    <x v="1"/>
    <x v="0"/>
    <x v="1"/>
    <x v="2"/>
    <x v="2"/>
    <x v="0"/>
    <x v="2"/>
    <x v="2"/>
    <x v="2"/>
    <x v="2"/>
    <x v="3"/>
    <x v="2"/>
    <x v="2"/>
    <x v="0"/>
    <x v="0"/>
    <x v="0"/>
    <x v="0"/>
    <x v="0"/>
    <x v="0"/>
    <x v="0"/>
    <x v="0"/>
    <x v="0"/>
    <x v="0"/>
    <x v="0"/>
  </r>
  <r>
    <s v="Gingivitis con Periodonto reducido por factores modificables de riesgo sistémico, tabaquismo modificable"/>
    <d v="2023-02-28T15:14:45"/>
    <s v="fhernandaqyqqg@gmail.com"/>
    <n v="0"/>
    <d v="2023-02-28T00:00:00"/>
    <n v="52763781"/>
    <s v="Calle 38# 72q 06"/>
    <x v="0"/>
    <x v="1"/>
    <x v="1"/>
    <x v="1"/>
    <n v="43"/>
    <x v="0"/>
    <x v="2"/>
    <x v="0"/>
    <x v="0"/>
    <x v="0"/>
    <x v="0"/>
    <x v="0"/>
    <x v="1"/>
    <x v="0"/>
    <x v="1"/>
    <x v="4"/>
    <x v="2"/>
    <x v="1"/>
    <x v="1"/>
    <x v="0"/>
    <x v="0"/>
    <x v="1"/>
    <x v="2"/>
    <x v="1"/>
    <x v="0"/>
    <x v="0"/>
    <x v="0"/>
    <x v="0"/>
    <x v="0"/>
    <x v="0"/>
    <x v="2"/>
    <x v="1"/>
    <x v="1"/>
    <x v="2"/>
    <x v="0"/>
    <x v="2"/>
  </r>
  <r>
    <s v="Gingivitis inducida a biopelicula en un periodonto reducido sin antecedentes de enfermedad periodontal "/>
    <d v="2023-03-02T13:51:06"/>
    <s v="nopresenta@hotmail.com"/>
    <n v="0"/>
    <d v="2023-03-02T00:00:00"/>
    <n v="51763655"/>
    <s v="Transversal 20 #52A- 09"/>
    <x v="0"/>
    <x v="1"/>
    <x v="1"/>
    <x v="1"/>
    <n v="58"/>
    <x v="1"/>
    <x v="1"/>
    <x v="0"/>
    <x v="0"/>
    <x v="0"/>
    <x v="0"/>
    <x v="0"/>
    <x v="1"/>
    <x v="0"/>
    <x v="1"/>
    <x v="1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 inducida por biopelicula"/>
    <d v="2023-02-28T13:09:13"/>
    <s v="castromurciabeto@gmail.com"/>
    <n v="0"/>
    <d v="2023-02-28T00:00:00"/>
    <s v="CC 17627516"/>
    <s v="Av.Cra.45 # 128 D 60"/>
    <x v="0"/>
    <x v="1"/>
    <x v="2"/>
    <x v="0"/>
    <n v="68"/>
    <x v="2"/>
    <x v="3"/>
    <x v="0"/>
    <x v="1"/>
    <x v="0"/>
    <x v="1"/>
    <x v="1"/>
    <x v="1"/>
    <x v="3"/>
    <x v="0"/>
    <x v="1"/>
    <x v="2"/>
    <x v="2"/>
    <x v="1"/>
    <x v="0"/>
    <x v="1"/>
    <x v="2"/>
    <x v="0"/>
    <x v="1"/>
    <x v="2"/>
    <x v="1"/>
    <x v="0"/>
    <x v="1"/>
    <x v="2"/>
    <x v="0"/>
    <x v="0"/>
    <x v="2"/>
    <x v="2"/>
    <x v="3"/>
    <x v="0"/>
    <x v="2"/>
  </r>
  <r>
    <s v="Gingivitis inducida por biopelicula en periodonto  reducida sin antecedentes de "/>
    <d v="2023-02-28T14:08:13"/>
    <s v="julian93.jdmy@gmail.com"/>
    <n v="0"/>
    <d v="2023-02-28T00:00:00"/>
    <s v="CC 1090447940"/>
    <s v="Tv 74 # 11A - 35 "/>
    <x v="0"/>
    <x v="1"/>
    <x v="1"/>
    <x v="0"/>
    <n v="30"/>
    <x v="1"/>
    <x v="2"/>
    <x v="6"/>
    <x v="0"/>
    <x v="0"/>
    <x v="0"/>
    <x v="1"/>
    <x v="1"/>
    <x v="0"/>
    <x v="1"/>
    <x v="5"/>
    <x v="0"/>
    <x v="0"/>
    <x v="2"/>
    <x v="2"/>
    <x v="1"/>
    <x v="2"/>
    <x v="2"/>
    <x v="1"/>
    <x v="0"/>
    <x v="0"/>
    <x v="0"/>
    <x v="0"/>
    <x v="2"/>
    <x v="1"/>
    <x v="1"/>
    <x v="1"/>
    <x v="0"/>
    <x v="3"/>
    <x v="2"/>
    <x v="2"/>
  </r>
  <r>
    <s v="Gingivitis inducida por biopelicula en un periodonto reducido  con antecedentes de enfermedad periodontal generalizada "/>
    <d v="2023-03-02T15:10:45"/>
    <s v="ojbb50@gmail.com"/>
    <n v="0"/>
    <d v="2022-03-02T00:00:00"/>
    <n v="19139783"/>
    <s v="Calle 2 #31B-20 santa Isabel"/>
    <x v="0"/>
    <x v="1"/>
    <x v="1"/>
    <x v="0"/>
    <n v="72"/>
    <x v="0"/>
    <x v="4"/>
    <x v="0"/>
    <x v="0"/>
    <x v="0"/>
    <x v="0"/>
    <x v="0"/>
    <x v="1"/>
    <x v="0"/>
    <x v="0"/>
    <x v="4"/>
    <x v="1"/>
    <x v="3"/>
    <x v="1"/>
    <x v="0"/>
    <x v="0"/>
    <x v="0"/>
    <x v="0"/>
    <x v="2"/>
    <x v="3"/>
    <x v="3"/>
    <x v="1"/>
    <x v="0"/>
    <x v="3"/>
    <x v="2"/>
    <x v="2"/>
    <x v="3"/>
    <x v="3"/>
    <x v="1"/>
    <x v="3"/>
    <x v="3"/>
  </r>
  <r>
    <s v="Gingivitis inducida por biopelicula en un periodonto reducido con antecedentes de enfermedad periodontal generalizada "/>
    <d v="2023-03-02T11:48:28"/>
    <s v="bertaamaya@gmail.com"/>
    <n v="0"/>
    <d v="2022-03-02T00:00:00"/>
    <n v="51731837"/>
    <s v="Cr 4 D este # 81c-27 sur Compostela "/>
    <x v="0"/>
    <x v="2"/>
    <x v="2"/>
    <x v="1"/>
    <n v="59"/>
    <x v="3"/>
    <x v="4"/>
    <x v="2"/>
    <x v="0"/>
    <x v="0"/>
    <x v="1"/>
    <x v="1"/>
    <x v="1"/>
    <x v="0"/>
    <x v="2"/>
    <x v="0"/>
    <x v="1"/>
    <x v="0"/>
    <x v="1"/>
    <x v="0"/>
    <x v="0"/>
    <x v="0"/>
    <x v="0"/>
    <x v="0"/>
    <x v="3"/>
    <x v="3"/>
    <x v="1"/>
    <x v="0"/>
    <x v="3"/>
    <x v="2"/>
    <x v="2"/>
    <x v="1"/>
    <x v="3"/>
    <x v="1"/>
    <x v="2"/>
    <x v="3"/>
  </r>
  <r>
    <s v="Gingivitis inducida por biopelicula en un periodonto reducido sin antecedentes de enfermedad periodontal localizada"/>
    <d v="2023-02-28T15:45:46"/>
    <s v="joarrincon1985@gmail.com"/>
    <n v="0"/>
    <d v="2023-02-28T00:00:00"/>
    <n v="19121211"/>
    <s v="Calle 25#68-27 apto 801 interior 2 ciudad salitre"/>
    <x v="0"/>
    <x v="0"/>
    <x v="0"/>
    <x v="0"/>
    <n v="72"/>
    <x v="0"/>
    <x v="2"/>
    <x v="2"/>
    <x v="0"/>
    <x v="0"/>
    <x v="0"/>
    <x v="1"/>
    <x v="1"/>
    <x v="0"/>
    <x v="2"/>
    <x v="5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 inducida por biopelicula en un periodonto reducido sin antes enseres de enfermedad periodontal generalizada"/>
    <d v="2023-03-02T10:20:17"/>
    <s v="hernandezbeg@hotmail.com"/>
    <n v="0"/>
    <d v="2023-03-02T00:00:00"/>
    <n v="1233508265"/>
    <s v="Call49 sur # 8AB-30"/>
    <x v="0"/>
    <x v="0"/>
    <x v="1"/>
    <x v="0"/>
    <n v="24"/>
    <x v="1"/>
    <x v="0"/>
    <x v="0"/>
    <x v="0"/>
    <x v="0"/>
    <x v="1"/>
    <x v="0"/>
    <x v="1"/>
    <x v="0"/>
    <x v="0"/>
    <x v="0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givitis inducida por biopelicula en un periodonto reducido, paciente con historia de periodontitis "/>
    <d v="2023-02-28T12:12:09"/>
    <s v="doradelcarmen14@gmail.com"/>
    <n v="0"/>
    <d v="2023-02-28T00:00:00"/>
    <n v="24047716"/>
    <s v="Calle 23 #72B - 42 "/>
    <x v="0"/>
    <x v="0"/>
    <x v="0"/>
    <x v="1"/>
    <n v="60"/>
    <x v="3"/>
    <x v="2"/>
    <x v="0"/>
    <x v="2"/>
    <x v="0"/>
    <x v="1"/>
    <x v="1"/>
    <x v="1"/>
    <x v="0"/>
    <x v="1"/>
    <x v="5"/>
    <x v="0"/>
    <x v="3"/>
    <x v="2"/>
    <x v="1"/>
    <x v="0"/>
    <x v="0"/>
    <x v="0"/>
    <x v="1"/>
    <x v="1"/>
    <x v="0"/>
    <x v="0"/>
    <x v="0"/>
    <x v="2"/>
    <x v="1"/>
    <x v="1"/>
    <x v="0"/>
    <x v="2"/>
    <x v="0"/>
    <x v="0"/>
    <x v="2"/>
  </r>
  <r>
    <s v="Gingivitis inducida por biopelicula generalizada en un periodonto reducido  sin antecedentes de periodontitis "/>
    <d v="2023-02-28T15:09:46"/>
    <s v="luisca.la1956@hotmail.com"/>
    <n v="0"/>
    <d v="2023-02-28T00:00:00"/>
    <n v="1127599309"/>
    <s v="Calle 104# 57a 21"/>
    <x v="0"/>
    <x v="1"/>
    <x v="1"/>
    <x v="0"/>
    <n v="32"/>
    <x v="0"/>
    <x v="0"/>
    <x v="0"/>
    <x v="0"/>
    <x v="0"/>
    <x v="0"/>
    <x v="0"/>
    <x v="1"/>
    <x v="0"/>
    <x v="0"/>
    <x v="2"/>
    <x v="0"/>
    <x v="0"/>
    <x v="2"/>
    <x v="2"/>
    <x v="0"/>
    <x v="1"/>
    <x v="2"/>
    <x v="1"/>
    <x v="2"/>
    <x v="2"/>
    <x v="0"/>
    <x v="0"/>
    <x v="1"/>
    <x v="2"/>
    <x v="1"/>
    <x v="2"/>
    <x v="1"/>
    <x v="3"/>
    <x v="1"/>
    <x v="0"/>
  </r>
  <r>
    <s v="Gingivitis inducida por biopelicula generalizada en un periodonto reducido sin antecedentes de periodontitis "/>
    <d v="2023-02-28T15:37:48"/>
    <s v="olgaluciausa@gmail.com"/>
    <n v="0"/>
    <d v="2023-02-28T00:00:00"/>
    <n v="52083338"/>
    <s v="Calle 83 sur no 91-70"/>
    <x v="0"/>
    <x v="0"/>
    <x v="0"/>
    <x v="1"/>
    <n v="57"/>
    <x v="3"/>
    <x v="1"/>
    <x v="2"/>
    <x v="0"/>
    <x v="0"/>
    <x v="1"/>
    <x v="0"/>
    <x v="1"/>
    <x v="0"/>
    <x v="1"/>
    <x v="0"/>
    <x v="2"/>
    <x v="2"/>
    <x v="2"/>
    <x v="1"/>
    <x v="1"/>
    <x v="1"/>
    <x v="2"/>
    <x v="1"/>
    <x v="1"/>
    <x v="1"/>
    <x v="0"/>
    <x v="0"/>
    <x v="2"/>
    <x v="1"/>
    <x v="1"/>
    <x v="0"/>
    <x v="0"/>
    <x v="3"/>
    <x v="0"/>
    <x v="2"/>
  </r>
  <r>
    <s v="Gingivitis inducida por biopelicula generalizada en un periodonto reducido sin antecedentes de periodontitis "/>
    <d v="2023-02-28T15:44:09"/>
    <s v="norefiere@norefiere.com"/>
    <n v="0"/>
    <d v="2023-02-28T00:00:00"/>
    <n v="52530945"/>
    <s v="Tv 78 j bis no 39F-36 sur"/>
    <x v="0"/>
    <x v="0"/>
    <x v="0"/>
    <x v="1"/>
    <n v="41"/>
    <x v="1"/>
    <x v="2"/>
    <x v="0"/>
    <x v="0"/>
    <x v="0"/>
    <x v="1"/>
    <x v="1"/>
    <x v="1"/>
    <x v="0"/>
    <x v="1"/>
    <x v="0"/>
    <x v="0"/>
    <x v="0"/>
    <x v="2"/>
    <x v="0"/>
    <x v="2"/>
    <x v="1"/>
    <x v="0"/>
    <x v="2"/>
    <x v="0"/>
    <x v="1"/>
    <x v="0"/>
    <x v="0"/>
    <x v="1"/>
    <x v="0"/>
    <x v="0"/>
    <x v="2"/>
    <x v="0"/>
    <x v="0"/>
    <x v="1"/>
    <x v="1"/>
  </r>
  <r>
    <s v="Ginigivitis inducida a biopelicula en un periodonto intacto  sin antecedentes de enfermedad periodontal generalizada "/>
    <d v="2023-03-02T11:08:28"/>
    <s v="jnanclaresperez@gmail.com"/>
    <n v="0"/>
    <d v="2023-03-02T00:00:00"/>
    <n v="1014657205"/>
    <s v="Carrera9#18a19 socha"/>
    <x v="0"/>
    <x v="1"/>
    <x v="1"/>
    <x v="0"/>
    <n v="18"/>
    <x v="1"/>
    <x v="1"/>
    <x v="0"/>
    <x v="0"/>
    <x v="0"/>
    <x v="1"/>
    <x v="0"/>
    <x v="1"/>
    <x v="0"/>
    <x v="1"/>
    <x v="0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Ginvitis inducida por Biopelicula"/>
    <d v="2023-03-17T09:29:35"/>
    <s v="Wilsontorres2002@yahoo.com"/>
    <n v="0"/>
    <d v="2023-03-17T00:00:00"/>
    <n v="79802603"/>
    <s v="CARRERA 53A #  5A-17 San Rafael "/>
    <x v="0"/>
    <x v="1"/>
    <x v="1"/>
    <x v="0"/>
    <n v="46"/>
    <x v="0"/>
    <x v="0"/>
    <x v="0"/>
    <x v="0"/>
    <x v="0"/>
    <x v="0"/>
    <x v="1"/>
    <x v="1"/>
    <x v="0"/>
    <x v="2"/>
    <x v="5"/>
    <x v="1"/>
    <x v="2"/>
    <x v="1"/>
    <x v="0"/>
    <x v="0"/>
    <x v="0"/>
    <x v="0"/>
    <x v="0"/>
    <x v="0"/>
    <x v="0"/>
    <x v="0"/>
    <x v="0"/>
    <x v="1"/>
    <x v="0"/>
    <x v="0"/>
    <x v="0"/>
    <x v="3"/>
    <x v="2"/>
    <x v="1"/>
    <x v="3"/>
  </r>
  <r>
    <s v="Periodontitis "/>
    <d v="2023-03-02T17:01:06"/>
    <s v="marcastiblanco@gmail.com"/>
    <n v="0"/>
    <d v="2023-03-02T00:00:00"/>
    <n v="23823595"/>
    <s v="Familiar"/>
    <x v="1"/>
    <x v="1"/>
    <x v="1"/>
    <x v="1"/>
    <n v="53"/>
    <x v="0"/>
    <x v="2"/>
    <x v="0"/>
    <x v="0"/>
    <x v="0"/>
    <x v="0"/>
    <x v="0"/>
    <x v="0"/>
    <x v="0"/>
    <x v="0"/>
    <x v="1"/>
    <x v="2"/>
    <x v="2"/>
    <x v="2"/>
    <x v="1"/>
    <x v="0"/>
    <x v="2"/>
    <x v="0"/>
    <x v="3"/>
    <x v="2"/>
    <x v="1"/>
    <x v="1"/>
    <x v="2"/>
    <x v="1"/>
    <x v="0"/>
    <x v="0"/>
    <x v="0"/>
    <x v="0"/>
    <x v="0"/>
    <x v="0"/>
    <x v="1"/>
  </r>
  <r>
    <s v="Periodontitis  estadio III localizada grado C"/>
    <d v="2023-03-02T18:33:21"/>
    <s v="oscarleonardosotelo@hotmail.com"/>
    <n v="0"/>
    <d v="2023-03-02T00:00:00"/>
    <n v="1026279514"/>
    <s v="Calle 187 bis # 20A-65 mirandela "/>
    <x v="1"/>
    <x v="0"/>
    <x v="1"/>
    <x v="0"/>
    <n v="30"/>
    <x v="4"/>
    <x v="2"/>
    <x v="0"/>
    <x v="0"/>
    <x v="0"/>
    <x v="0"/>
    <x v="1"/>
    <x v="1"/>
    <x v="0"/>
    <x v="0"/>
    <x v="1"/>
    <x v="2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Periodontitis estadio II grado B"/>
    <d v="2023-03-23T14:37:40"/>
    <s v="nopreseta@gmail.com"/>
    <n v="0"/>
    <d v="2023-03-21T00:00:00"/>
    <n v="79278843"/>
    <s v="Cra 1# 22A-56 sue"/>
    <x v="1"/>
    <x v="1"/>
    <x v="1"/>
    <x v="0"/>
    <n v="58"/>
    <x v="1"/>
    <x v="0"/>
    <x v="0"/>
    <x v="0"/>
    <x v="0"/>
    <x v="0"/>
    <x v="0"/>
    <x v="1"/>
    <x v="0"/>
    <x v="1"/>
    <x v="1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Periodontitis estadio II localizada grado A"/>
    <d v="2023-03-02T13:58:22"/>
    <s v="germantorres@hotmail.com"/>
    <n v="0"/>
    <d v="2023-03-02T00:00:00"/>
    <n v="79045411"/>
    <s v="Calle 188 # 55-69"/>
    <x v="1"/>
    <x v="1"/>
    <x v="1"/>
    <x v="0"/>
    <n v="57"/>
    <x v="0"/>
    <x v="2"/>
    <x v="0"/>
    <x v="0"/>
    <x v="0"/>
    <x v="0"/>
    <x v="1"/>
    <x v="1"/>
    <x v="0"/>
    <x v="1"/>
    <x v="5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Periodontitis estadio II localizada grado A "/>
    <d v="2023-03-14T12:59:35"/>
    <s v="nopresenta@nopresenta.com"/>
    <n v="0"/>
    <d v="2023-03-14T00:00:00"/>
    <n v="417866745"/>
    <s v="Carrera 96c 41-31"/>
    <x v="1"/>
    <x v="0"/>
    <x v="1"/>
    <x v="1"/>
    <n v="62"/>
    <x v="0"/>
    <x v="2"/>
    <x v="7"/>
    <x v="0"/>
    <x v="0"/>
    <x v="0"/>
    <x v="0"/>
    <x v="1"/>
    <x v="3"/>
    <x v="1"/>
    <x v="1"/>
    <x v="0"/>
    <x v="0"/>
    <x v="0"/>
    <x v="2"/>
    <x v="2"/>
    <x v="2"/>
    <x v="3"/>
    <x v="1"/>
    <x v="2"/>
    <x v="2"/>
    <x v="1"/>
    <x v="0"/>
    <x v="1"/>
    <x v="2"/>
    <x v="0"/>
    <x v="2"/>
    <x v="0"/>
    <x v="3"/>
    <x v="1"/>
    <x v="2"/>
  </r>
  <r>
    <s v="Periodontitis estadio II localizada grado B"/>
    <d v="2023-03-02T15:43:39"/>
    <s v="duvaafelipe@gmail.com"/>
    <n v="0"/>
    <d v="2023-03-02T00:00:00"/>
    <n v="38281335"/>
    <s v="Cr 45b #72-34 sur "/>
    <x v="1"/>
    <x v="1"/>
    <x v="1"/>
    <x v="1"/>
    <n v="62"/>
    <x v="3"/>
    <x v="0"/>
    <x v="8"/>
    <x v="0"/>
    <x v="0"/>
    <x v="0"/>
    <x v="0"/>
    <x v="1"/>
    <x v="0"/>
    <x v="0"/>
    <x v="1"/>
    <x v="0"/>
    <x v="2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Periodontitis estadio II localizada grado B "/>
    <d v="2023-02-28T15:24:23"/>
    <s v="nopresenta@nopresenta.com"/>
    <n v="0"/>
    <d v="2023-02-28T00:00:00"/>
    <n v="41669848"/>
    <s v="Calle 128 c bis no 92-28 "/>
    <x v="1"/>
    <x v="0"/>
    <x v="0"/>
    <x v="1"/>
    <n v="65"/>
    <x v="1"/>
    <x v="1"/>
    <x v="9"/>
    <x v="0"/>
    <x v="0"/>
    <x v="0"/>
    <x v="0"/>
    <x v="1"/>
    <x v="0"/>
    <x v="0"/>
    <x v="1"/>
    <x v="1"/>
    <x v="2"/>
    <x v="1"/>
    <x v="0"/>
    <x v="0"/>
    <x v="1"/>
    <x v="2"/>
    <x v="1"/>
    <x v="1"/>
    <x v="0"/>
    <x v="0"/>
    <x v="1"/>
    <x v="2"/>
    <x v="0"/>
    <x v="0"/>
    <x v="0"/>
    <x v="2"/>
    <x v="3"/>
    <x v="0"/>
    <x v="2"/>
  </r>
  <r>
    <s v="Periodontitis estadio II localizada grado B "/>
    <d v="2023-03-07T14:54:33"/>
    <s v="noreporta@norepota.com"/>
    <n v="0"/>
    <d v="2023-03-07T00:00:00"/>
    <n v="35494907"/>
    <s v="La victoria "/>
    <x v="1"/>
    <x v="2"/>
    <x v="2"/>
    <x v="1"/>
    <n v="60"/>
    <x v="1"/>
    <x v="1"/>
    <x v="0"/>
    <x v="0"/>
    <x v="0"/>
    <x v="1"/>
    <x v="1"/>
    <x v="1"/>
    <x v="0"/>
    <x v="2"/>
    <x v="5"/>
    <x v="3"/>
    <x v="3"/>
    <x v="0"/>
    <x v="2"/>
    <x v="0"/>
    <x v="1"/>
    <x v="2"/>
    <x v="1"/>
    <x v="2"/>
    <x v="3"/>
    <x v="1"/>
    <x v="1"/>
    <x v="3"/>
    <x v="1"/>
    <x v="1"/>
    <x v="1"/>
    <x v="1"/>
    <x v="2"/>
    <x v="1"/>
    <x v="2"/>
  </r>
  <r>
    <s v="Periodontitis estadio II localizada grado B "/>
    <d v="2023-03-07T15:01:24"/>
    <s v="noreporta@noreporta.com"/>
    <n v="0"/>
    <d v="2023-03-07T00:00:00"/>
    <n v="51608743"/>
    <s v="Carrera 79 # 10b-59"/>
    <x v="1"/>
    <x v="2"/>
    <x v="2"/>
    <x v="1"/>
    <n v="63"/>
    <x v="0"/>
    <x v="2"/>
    <x v="0"/>
    <x v="0"/>
    <x v="0"/>
    <x v="0"/>
    <x v="0"/>
    <x v="1"/>
    <x v="0"/>
    <x v="1"/>
    <x v="5"/>
    <x v="1"/>
    <x v="0"/>
    <x v="0"/>
    <x v="1"/>
    <x v="0"/>
    <x v="0"/>
    <x v="0"/>
    <x v="1"/>
    <x v="2"/>
    <x v="2"/>
    <x v="1"/>
    <x v="0"/>
    <x v="2"/>
    <x v="1"/>
    <x v="1"/>
    <x v="2"/>
    <x v="1"/>
    <x v="2"/>
    <x v="1"/>
    <x v="2"/>
  </r>
  <r>
    <s v="Periodontitis estadio III  localizada grado B"/>
    <d v="2023-03-02T11:58:35"/>
    <s v="luisfranciscocas2019@gmail.com"/>
    <n v="0"/>
    <d v="2023-03-02T00:00:00"/>
    <n v="80490135"/>
    <s v="Calle 71#45b-16 Jerusalén "/>
    <x v="1"/>
    <x v="2"/>
    <x v="2"/>
    <x v="0"/>
    <n v="50"/>
    <x v="3"/>
    <x v="4"/>
    <x v="0"/>
    <x v="0"/>
    <x v="0"/>
    <x v="1"/>
    <x v="1"/>
    <x v="1"/>
    <x v="0"/>
    <x v="2"/>
    <x v="1"/>
    <x v="0"/>
    <x v="0"/>
    <x v="1"/>
    <x v="0"/>
    <x v="0"/>
    <x v="0"/>
    <x v="0"/>
    <x v="0"/>
    <x v="0"/>
    <x v="0"/>
    <x v="0"/>
    <x v="0"/>
    <x v="1"/>
    <x v="2"/>
    <x v="2"/>
    <x v="1"/>
    <x v="3"/>
    <x v="1"/>
    <x v="2"/>
    <x v="1"/>
  </r>
  <r>
    <s v="Periodontitis estadio III generalizada grado B"/>
    <d v="2023-03-23T14:27:10"/>
    <s v="juliethsantenab3@gmail.com"/>
    <n v="0"/>
    <d v="2023-03-21T00:00:00"/>
    <n v="52502175"/>
    <s v="Carrera120A#23-B@gmail.com"/>
    <x v="1"/>
    <x v="1"/>
    <x v="1"/>
    <x v="1"/>
    <n v="44"/>
    <x v="0"/>
    <x v="1"/>
    <x v="0"/>
    <x v="0"/>
    <x v="0"/>
    <x v="1"/>
    <x v="1"/>
    <x v="1"/>
    <x v="0"/>
    <x v="1"/>
    <x v="0"/>
    <x v="2"/>
    <x v="2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Periodontitis estadio III generalizada grado B"/>
    <d v="2023-03-23T14:57:58"/>
    <s v="josecely63@gnail.com"/>
    <n v="0"/>
    <d v="2023-03-21T00:00:00"/>
    <n v="79341122"/>
    <s v="Calle 8 A #  8A -89 sur"/>
    <x v="1"/>
    <x v="1"/>
    <x v="0"/>
    <x v="0"/>
    <n v="59"/>
    <x v="0"/>
    <x v="1"/>
    <x v="10"/>
    <x v="0"/>
    <x v="0"/>
    <x v="1"/>
    <x v="1"/>
    <x v="1"/>
    <x v="0"/>
    <x v="1"/>
    <x v="1"/>
    <x v="2"/>
    <x v="2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Periodontitis estadio III generalizada grado B "/>
    <d v="2023-03-08T11:59:27"/>
    <s v="nopresenta@nopresnta.com"/>
    <n v="0"/>
    <d v="2023-03-08T00:00:00"/>
    <n v="19494748"/>
    <s v="Carrera 2 este # 19-70 chia "/>
    <x v="1"/>
    <x v="2"/>
    <x v="2"/>
    <x v="0"/>
    <n v="60"/>
    <x v="0"/>
    <x v="2"/>
    <x v="0"/>
    <x v="0"/>
    <x v="0"/>
    <x v="0"/>
    <x v="0"/>
    <x v="1"/>
    <x v="0"/>
    <x v="1"/>
    <x v="0"/>
    <x v="0"/>
    <x v="3"/>
    <x v="2"/>
    <x v="0"/>
    <x v="0"/>
    <x v="2"/>
    <x v="2"/>
    <x v="2"/>
    <x v="2"/>
    <x v="2"/>
    <x v="2"/>
    <x v="1"/>
    <x v="1"/>
    <x v="1"/>
    <x v="1"/>
    <x v="2"/>
    <x v="0"/>
    <x v="3"/>
    <x v="1"/>
    <x v="2"/>
  </r>
  <r>
    <s v="Periodontitis estadio III generalizado grado B "/>
    <d v="2023-02-28T16:38:33"/>
    <s v="norefiere@norefiere.com"/>
    <n v="0"/>
    <d v="2023-02-28T00:00:00"/>
    <n v="79914773"/>
    <s v="Cra 106A # 143-22"/>
    <x v="1"/>
    <x v="2"/>
    <x v="2"/>
    <x v="0"/>
    <n v="43"/>
    <x v="0"/>
    <x v="0"/>
    <x v="0"/>
    <x v="0"/>
    <x v="0"/>
    <x v="1"/>
    <x v="1"/>
    <x v="1"/>
    <x v="0"/>
    <x v="1"/>
    <x v="2"/>
    <x v="0"/>
    <x v="3"/>
    <x v="2"/>
    <x v="1"/>
    <x v="1"/>
    <x v="1"/>
    <x v="2"/>
    <x v="1"/>
    <x v="1"/>
    <x v="1"/>
    <x v="0"/>
    <x v="0"/>
    <x v="0"/>
    <x v="1"/>
    <x v="1"/>
    <x v="2"/>
    <x v="2"/>
    <x v="2"/>
    <x v="1"/>
    <x v="2"/>
  </r>
  <r>
    <s v="Periodontitis estadio III generalizado grado b "/>
    <d v="2023-03-07T10:15:22"/>
    <s v="nopresenta@nopresenta.com"/>
    <n v="0"/>
    <d v="2023-03-07T00:00:00"/>
    <n v="19162138"/>
    <s v="Calle 1 #25-38"/>
    <x v="1"/>
    <x v="1"/>
    <x v="2"/>
    <x v="0"/>
    <n v="63"/>
    <x v="0"/>
    <x v="4"/>
    <x v="0"/>
    <x v="0"/>
    <x v="0"/>
    <x v="1"/>
    <x v="0"/>
    <x v="1"/>
    <x v="0"/>
    <x v="1"/>
    <x v="5"/>
    <x v="0"/>
    <x v="0"/>
    <x v="0"/>
    <x v="2"/>
    <x v="1"/>
    <x v="1"/>
    <x v="3"/>
    <x v="2"/>
    <x v="3"/>
    <x v="3"/>
    <x v="1"/>
    <x v="2"/>
    <x v="2"/>
    <x v="1"/>
    <x v="1"/>
    <x v="1"/>
    <x v="1"/>
    <x v="2"/>
    <x v="2"/>
    <x v="1"/>
  </r>
  <r>
    <s v="Periodontitis estadio III localizada grado A"/>
    <d v="2023-03-02T12:07:19"/>
    <s v="mar152@gmail.com"/>
    <n v="0"/>
    <d v="2023-03-02T00:00:00"/>
    <n v="52555399"/>
    <s v="Calle 118c# 93-21"/>
    <x v="1"/>
    <x v="1"/>
    <x v="1"/>
    <x v="1"/>
    <n v="51"/>
    <x v="0"/>
    <x v="0"/>
    <x v="0"/>
    <x v="0"/>
    <x v="0"/>
    <x v="0"/>
    <x v="0"/>
    <x v="1"/>
    <x v="0"/>
    <x v="0"/>
    <x v="2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Periodontitis estadio III localizada grado A "/>
    <d v="2023-03-07T10:59:26"/>
    <s v="luisenriquemartinez23@gmail.com"/>
    <n v="0"/>
    <d v="2023-03-07T00:00:00"/>
    <n v="80548009"/>
    <s v="Calle 191 auto norte bogota"/>
    <x v="1"/>
    <x v="1"/>
    <x v="1"/>
    <x v="0"/>
    <n v="39"/>
    <x v="0"/>
    <x v="1"/>
    <x v="0"/>
    <x v="0"/>
    <x v="0"/>
    <x v="0"/>
    <x v="1"/>
    <x v="1"/>
    <x v="0"/>
    <x v="1"/>
    <x v="2"/>
    <x v="2"/>
    <x v="2"/>
    <x v="0"/>
    <x v="2"/>
    <x v="2"/>
    <x v="1"/>
    <x v="0"/>
    <x v="0"/>
    <x v="0"/>
    <x v="0"/>
    <x v="0"/>
    <x v="0"/>
    <x v="0"/>
    <x v="0"/>
    <x v="2"/>
    <x v="1"/>
    <x v="2"/>
    <x v="2"/>
    <x v="0"/>
    <x v="2"/>
  </r>
  <r>
    <s v="Periodontitis estadio III localizada grado B"/>
    <d v="2023-02-28T16:04:31"/>
    <s v="monicaarteta8@gmail.com"/>
    <n v="0"/>
    <d v="2023-02-28T00:00:00"/>
    <n v="39748129"/>
    <s v="Cr 113 # 16j-21 Fontibon"/>
    <x v="1"/>
    <x v="0"/>
    <x v="0"/>
    <x v="1"/>
    <n v="55"/>
    <x v="0"/>
    <x v="1"/>
    <x v="0"/>
    <x v="0"/>
    <x v="0"/>
    <x v="0"/>
    <x v="0"/>
    <x v="1"/>
    <x v="0"/>
    <x v="0"/>
    <x v="1"/>
    <x v="0"/>
    <x v="3"/>
    <x v="1"/>
    <x v="0"/>
    <x v="0"/>
    <x v="0"/>
    <x v="0"/>
    <x v="0"/>
    <x v="1"/>
    <x v="0"/>
    <x v="0"/>
    <x v="0"/>
    <x v="0"/>
    <x v="0"/>
    <x v="0"/>
    <x v="0"/>
    <x v="0"/>
    <x v="0"/>
    <x v="0"/>
    <x v="0"/>
  </r>
  <r>
    <s v="Periodontitis estadio III localizada grado B"/>
    <d v="2023-03-07T15:07:48"/>
    <s v="yuliethsantena@gmail.com"/>
    <n v="0"/>
    <d v="2023-03-07T00:00:00"/>
    <n v="52502175"/>
    <s v="Crra 120a #23b 26"/>
    <x v="1"/>
    <x v="1"/>
    <x v="2"/>
    <x v="1"/>
    <n v="44"/>
    <x v="1"/>
    <x v="1"/>
    <x v="0"/>
    <x v="0"/>
    <x v="0"/>
    <x v="1"/>
    <x v="1"/>
    <x v="1"/>
    <x v="0"/>
    <x v="1"/>
    <x v="2"/>
    <x v="2"/>
    <x v="3"/>
    <x v="0"/>
    <x v="1"/>
    <x v="2"/>
    <x v="1"/>
    <x v="0"/>
    <x v="1"/>
    <x v="1"/>
    <x v="1"/>
    <x v="2"/>
    <x v="2"/>
    <x v="1"/>
    <x v="1"/>
    <x v="2"/>
    <x v="2"/>
    <x v="2"/>
    <x v="2"/>
    <x v="2"/>
    <x v="1"/>
  </r>
  <r>
    <s v="Periodontitis estadio III localizada grado B"/>
    <d v="2023-03-23T14:46:38"/>
    <s v="nopreseta@gmail.com"/>
    <n v="0"/>
    <d v="2023-03-21T00:00:00"/>
    <n v="80858299"/>
    <s v="Av carrera 54 # 46-78"/>
    <x v="1"/>
    <x v="1"/>
    <x v="1"/>
    <x v="0"/>
    <n v="37"/>
    <x v="1"/>
    <x v="1"/>
    <x v="0"/>
    <x v="0"/>
    <x v="0"/>
    <x v="1"/>
    <x v="1"/>
    <x v="1"/>
    <x v="0"/>
    <x v="1"/>
    <x v="0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Periodontitis estadio III localizada grado B "/>
    <d v="2023-03-01T08:22:56"/>
    <s v="maria_87@hormail.com"/>
    <n v="0"/>
    <d v="2023-03-01T00:00:00"/>
    <n v="51712466"/>
    <s v="Le 95F #86b -14"/>
    <x v="1"/>
    <x v="0"/>
    <x v="0"/>
    <x v="1"/>
    <n v="58"/>
    <x v="1"/>
    <x v="4"/>
    <x v="0"/>
    <x v="0"/>
    <x v="0"/>
    <x v="0"/>
    <x v="1"/>
    <x v="1"/>
    <x v="4"/>
    <x v="0"/>
    <x v="3"/>
    <x v="1"/>
    <x v="1"/>
    <x v="2"/>
    <x v="0"/>
    <x v="0"/>
    <x v="0"/>
    <x v="0"/>
    <x v="0"/>
    <x v="1"/>
    <x v="0"/>
    <x v="0"/>
    <x v="0"/>
    <x v="2"/>
    <x v="0"/>
    <x v="0"/>
    <x v="0"/>
    <x v="2"/>
    <x v="0"/>
    <x v="0"/>
    <x v="0"/>
  </r>
  <r>
    <s v="Periodontitis estadio III localizada grado b "/>
    <d v="2023-03-07T14:50:11"/>
    <s v="nopresenta@nopresenta.com"/>
    <n v="0"/>
    <d v="2023-03-07T00:00:00"/>
    <n v="40438408"/>
    <s v="Invasión las Malvinas-bogota "/>
    <x v="1"/>
    <x v="2"/>
    <x v="2"/>
    <x v="1"/>
    <n v="55"/>
    <x v="3"/>
    <x v="1"/>
    <x v="0"/>
    <x v="0"/>
    <x v="0"/>
    <x v="1"/>
    <x v="1"/>
    <x v="1"/>
    <x v="0"/>
    <x v="2"/>
    <x v="5"/>
    <x v="0"/>
    <x v="0"/>
    <x v="2"/>
    <x v="1"/>
    <x v="1"/>
    <x v="1"/>
    <x v="2"/>
    <x v="1"/>
    <x v="1"/>
    <x v="0"/>
    <x v="0"/>
    <x v="0"/>
    <x v="2"/>
    <x v="1"/>
    <x v="0"/>
    <x v="0"/>
    <x v="1"/>
    <x v="2"/>
    <x v="0"/>
    <x v="0"/>
  </r>
  <r>
    <s v="Periodontitis estadio III localizada grado b "/>
    <d v="2023-03-14T13:29:01"/>
    <s v="noreporta@noreporta.com"/>
    <n v="0"/>
    <d v="2024-03-14T00:00:00"/>
    <n v="39650275"/>
    <s v="Eh 37 #17-44"/>
    <x v="1"/>
    <x v="1"/>
    <x v="1"/>
    <x v="1"/>
    <n v="55"/>
    <x v="0"/>
    <x v="2"/>
    <x v="0"/>
    <x v="0"/>
    <x v="0"/>
    <x v="1"/>
    <x v="1"/>
    <x v="1"/>
    <x v="0"/>
    <x v="1"/>
    <x v="5"/>
    <x v="3"/>
    <x v="0"/>
    <x v="0"/>
    <x v="1"/>
    <x v="1"/>
    <x v="1"/>
    <x v="0"/>
    <x v="1"/>
    <x v="1"/>
    <x v="1"/>
    <x v="0"/>
    <x v="0"/>
    <x v="0"/>
    <x v="0"/>
    <x v="1"/>
    <x v="2"/>
    <x v="2"/>
    <x v="3"/>
    <x v="1"/>
    <x v="2"/>
  </r>
  <r>
    <s v="Periodontitis estadio III localizada grado c "/>
    <d v="2023-02-28T15:55:47"/>
    <s v="nopresenta@nopresenta.com"/>
    <n v="0"/>
    <d v="2023-02-28T00:00:00"/>
    <n v="51811615"/>
    <s v="Cra 2 # 88-87"/>
    <x v="1"/>
    <x v="0"/>
    <x v="0"/>
    <x v="1"/>
    <n v="54"/>
    <x v="3"/>
    <x v="1"/>
    <x v="0"/>
    <x v="0"/>
    <x v="0"/>
    <x v="1"/>
    <x v="1"/>
    <x v="1"/>
    <x v="0"/>
    <x v="2"/>
    <x v="2"/>
    <x v="0"/>
    <x v="3"/>
    <x v="2"/>
    <x v="1"/>
    <x v="2"/>
    <x v="1"/>
    <x v="2"/>
    <x v="1"/>
    <x v="2"/>
    <x v="1"/>
    <x v="2"/>
    <x v="1"/>
    <x v="1"/>
    <x v="2"/>
    <x v="2"/>
    <x v="2"/>
    <x v="2"/>
    <x v="3"/>
    <x v="1"/>
    <x v="2"/>
  </r>
  <r>
    <s v="Periodontitis estadio IV"/>
    <d v="2023-03-15T12:39:47"/>
    <s v="nopresenta@nopresenta.com"/>
    <n v="0"/>
    <d v="2023-03-15T00:00:00"/>
    <n v="23596671"/>
    <s v="Vereda fagia"/>
    <x v="1"/>
    <x v="1"/>
    <x v="1"/>
    <x v="1"/>
    <n v="51"/>
    <x v="1"/>
    <x v="1"/>
    <x v="11"/>
    <x v="0"/>
    <x v="0"/>
    <x v="1"/>
    <x v="1"/>
    <x v="1"/>
    <x v="0"/>
    <x v="2"/>
    <x v="5"/>
    <x v="2"/>
    <x v="3"/>
    <x v="3"/>
    <x v="3"/>
    <x v="2"/>
    <x v="3"/>
    <x v="1"/>
    <x v="3"/>
    <x v="2"/>
    <x v="3"/>
    <x v="0"/>
    <x v="0"/>
    <x v="0"/>
    <x v="1"/>
    <x v="1"/>
    <x v="2"/>
    <x v="2"/>
    <x v="3"/>
    <x v="1"/>
    <x v="1"/>
  </r>
  <r>
    <s v="Periodontitis estadio IV"/>
    <d v="2023-03-23T15:43:09"/>
    <s v="no@hotmail.com"/>
    <n v="0"/>
    <d v="2023-03-21T00:00:00"/>
    <n v="5789052"/>
    <s v="Calle 92 A sur # 14-81"/>
    <x v="1"/>
    <x v="0"/>
    <x v="1"/>
    <x v="0"/>
    <n v="73"/>
    <x v="1"/>
    <x v="4"/>
    <x v="2"/>
    <x v="0"/>
    <x v="0"/>
    <x v="1"/>
    <x v="1"/>
    <x v="1"/>
    <x v="0"/>
    <x v="2"/>
    <x v="5"/>
    <x v="0"/>
    <x v="0"/>
    <x v="0"/>
    <x v="2"/>
    <x v="0"/>
    <x v="0"/>
    <x v="0"/>
    <x v="0"/>
    <x v="1"/>
    <x v="1"/>
    <x v="0"/>
    <x v="0"/>
    <x v="1"/>
    <x v="1"/>
    <x v="1"/>
    <x v="2"/>
    <x v="1"/>
    <x v="2"/>
    <x v="0"/>
    <x v="0"/>
  </r>
  <r>
    <s v="Periodontitis estadio IV generalizada grado b"/>
    <d v="2023-03-02T10:51:47"/>
    <s v="dennisgeraldinehernandezmorale@gmail.com"/>
    <n v="0"/>
    <d v="2023-03-02T00:00:00"/>
    <n v="1018455542"/>
    <s v="Cr 17a81sur barrio San Juaquin"/>
    <x v="1"/>
    <x v="2"/>
    <x v="2"/>
    <x v="1"/>
    <n v="30"/>
    <x v="3"/>
    <x v="1"/>
    <x v="0"/>
    <x v="0"/>
    <x v="0"/>
    <x v="1"/>
    <x v="1"/>
    <x v="1"/>
    <x v="0"/>
    <x v="2"/>
    <x v="3"/>
    <x v="0"/>
    <x v="3"/>
    <x v="1"/>
    <x v="0"/>
    <x v="0"/>
    <x v="0"/>
    <x v="0"/>
    <x v="0"/>
    <x v="0"/>
    <x v="0"/>
    <x v="0"/>
    <x v="0"/>
    <x v="3"/>
    <x v="2"/>
    <x v="0"/>
    <x v="1"/>
    <x v="3"/>
    <x v="1"/>
    <x v="2"/>
    <x v="1"/>
  </r>
  <r>
    <s v="Periodontitis estadio IV generalizada grado B"/>
    <d v="2023-03-02T15:20:10"/>
    <s v="lu.larar79@gmail.com"/>
    <n v="0"/>
    <d v="2022-03-02T00:00:00"/>
    <n v="79232157"/>
    <s v="Calle 152#94 A-25 pinar de suba "/>
    <x v="1"/>
    <x v="0"/>
    <x v="1"/>
    <x v="0"/>
    <n v="62"/>
    <x v="2"/>
    <x v="0"/>
    <x v="0"/>
    <x v="0"/>
    <x v="0"/>
    <x v="1"/>
    <x v="0"/>
    <x v="1"/>
    <x v="0"/>
    <x v="1"/>
    <x v="5"/>
    <x v="1"/>
    <x v="1"/>
    <x v="1"/>
    <x v="0"/>
    <x v="0"/>
    <x v="0"/>
    <x v="0"/>
    <x v="0"/>
    <x v="0"/>
    <x v="0"/>
    <x v="0"/>
    <x v="0"/>
    <x v="3"/>
    <x v="0"/>
    <x v="0"/>
    <x v="0"/>
    <x v="1"/>
    <x v="2"/>
    <x v="0"/>
    <x v="0"/>
  </r>
  <r>
    <s v="Periodontitis estadio IV generalizada grado B"/>
    <d v="2023-03-08T11:54:29"/>
    <s v="nopresenta@nopresenta.com"/>
    <n v="0"/>
    <d v="2023-03-08T00:00:00"/>
    <n v="19274173"/>
    <s v="Calle 19 # 7-135"/>
    <x v="1"/>
    <x v="2"/>
    <x v="2"/>
    <x v="0"/>
    <n v="68"/>
    <x v="0"/>
    <x v="2"/>
    <x v="12"/>
    <x v="0"/>
    <x v="0"/>
    <x v="1"/>
    <x v="1"/>
    <x v="1"/>
    <x v="0"/>
    <x v="2"/>
    <x v="5"/>
    <x v="0"/>
    <x v="0"/>
    <x v="2"/>
    <x v="1"/>
    <x v="2"/>
    <x v="2"/>
    <x v="3"/>
    <x v="2"/>
    <x v="1"/>
    <x v="2"/>
    <x v="2"/>
    <x v="1"/>
    <x v="2"/>
    <x v="2"/>
    <x v="2"/>
    <x v="1"/>
    <x v="1"/>
    <x v="2"/>
    <x v="1"/>
    <x v="1"/>
  </r>
  <r>
    <s v="Periodontitis estadio IV generalizada grado C"/>
    <d v="2023-03-23T15:14:12"/>
    <s v="no@hotmail.com"/>
    <n v="0"/>
    <d v="2023-03-21T00:00:00"/>
    <n v="79153838"/>
    <s v="Carrera 58B # 125-70 Suba"/>
    <x v="1"/>
    <x v="0"/>
    <x v="1"/>
    <x v="0"/>
    <n v="61"/>
    <x v="0"/>
    <x v="1"/>
    <x v="0"/>
    <x v="0"/>
    <x v="0"/>
    <x v="1"/>
    <x v="1"/>
    <x v="1"/>
    <x v="0"/>
    <x v="1"/>
    <x v="2"/>
    <x v="0"/>
    <x v="0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Periodontitis estadio IV generalizada grado C "/>
    <d v="2023-03-07T15:24:18"/>
    <s v="muriamgarcia64@gmail.com"/>
    <n v="0"/>
    <d v="2023-03-07T00:00:00"/>
    <n v="52484887"/>
    <s v="Calle 20 c # 105a-04"/>
    <x v="1"/>
    <x v="2"/>
    <x v="2"/>
    <x v="1"/>
    <n v="42"/>
    <x v="0"/>
    <x v="1"/>
    <x v="0"/>
    <x v="0"/>
    <x v="0"/>
    <x v="0"/>
    <x v="1"/>
    <x v="0"/>
    <x v="0"/>
    <x v="1"/>
    <x v="0"/>
    <x v="0"/>
    <x v="0"/>
    <x v="0"/>
    <x v="2"/>
    <x v="1"/>
    <x v="2"/>
    <x v="3"/>
    <x v="2"/>
    <x v="2"/>
    <x v="2"/>
    <x v="2"/>
    <x v="2"/>
    <x v="1"/>
    <x v="3"/>
    <x v="2"/>
    <x v="1"/>
    <x v="1"/>
    <x v="2"/>
    <x v="1"/>
    <x v="1"/>
  </r>
  <r>
    <s v="Periodontitis estadio IV generalizada grafo C "/>
    <d v="2023-03-07T10:29:08"/>
    <s v="nilya21@hotmail.com"/>
    <n v="0"/>
    <d v="2023-03-07T00:00:00"/>
    <n v="63433238"/>
    <s v="Carrera 18 no 11-25 manzana 2 apto 401 funda "/>
    <x v="1"/>
    <x v="0"/>
    <x v="1"/>
    <x v="1"/>
    <n v="59"/>
    <x v="0"/>
    <x v="0"/>
    <x v="2"/>
    <x v="0"/>
    <x v="0"/>
    <x v="0"/>
    <x v="0"/>
    <x v="0"/>
    <x v="0"/>
    <x v="0"/>
    <x v="0"/>
    <x v="0"/>
    <x v="3"/>
    <x v="1"/>
    <x v="0"/>
    <x v="1"/>
    <x v="2"/>
    <x v="0"/>
    <x v="0"/>
    <x v="0"/>
    <x v="2"/>
    <x v="0"/>
    <x v="0"/>
    <x v="1"/>
    <x v="0"/>
    <x v="0"/>
    <x v="0"/>
    <x v="2"/>
    <x v="2"/>
    <x v="0"/>
    <x v="1"/>
  </r>
  <r>
    <s v="Periodontitis estadio IV generalizado grado B "/>
    <d v="2023-03-07T10:23:01"/>
    <s v="luisgonez@gmail.com"/>
    <n v="0"/>
    <d v="2023-03-07T00:00:00"/>
    <n v="79579825"/>
    <s v="Calle 6B #79c-90"/>
    <x v="1"/>
    <x v="1"/>
    <x v="1"/>
    <x v="0"/>
    <n v="50"/>
    <x v="0"/>
    <x v="0"/>
    <x v="0"/>
    <x v="0"/>
    <x v="0"/>
    <x v="0"/>
    <x v="1"/>
    <x v="1"/>
    <x v="0"/>
    <x v="2"/>
    <x v="5"/>
    <x v="0"/>
    <x v="3"/>
    <x v="0"/>
    <x v="2"/>
    <x v="1"/>
    <x v="1"/>
    <x v="3"/>
    <x v="2"/>
    <x v="2"/>
    <x v="2"/>
    <x v="2"/>
    <x v="2"/>
    <x v="2"/>
    <x v="2"/>
    <x v="2"/>
    <x v="2"/>
    <x v="1"/>
    <x v="2"/>
    <x v="0"/>
    <x v="2"/>
  </r>
  <r>
    <s v="Periodontitis estadio IV localizada grado  B"/>
    <d v="2023-03-02T11:27:39"/>
    <s v="raquelinareal71@hotmail.col"/>
    <n v="0"/>
    <d v="2023-03-02T00:00:00"/>
    <n v="51685150"/>
    <s v="Transversal 42 #14-09 ciudad verde"/>
    <x v="1"/>
    <x v="2"/>
    <x v="2"/>
    <x v="1"/>
    <n v="61"/>
    <x v="0"/>
    <x v="4"/>
    <x v="2"/>
    <x v="0"/>
    <x v="0"/>
    <x v="1"/>
    <x v="1"/>
    <x v="1"/>
    <x v="0"/>
    <x v="1"/>
    <x v="0"/>
    <x v="0"/>
    <x v="0"/>
    <x v="1"/>
    <x v="0"/>
    <x v="0"/>
    <x v="0"/>
    <x v="0"/>
    <x v="0"/>
    <x v="0"/>
    <x v="0"/>
    <x v="0"/>
    <x v="0"/>
    <x v="3"/>
    <x v="3"/>
    <x v="3"/>
    <x v="3"/>
    <x v="3"/>
    <x v="1"/>
    <x v="2"/>
    <x v="3"/>
  </r>
  <r>
    <s v="Periodontitis estadio iv localizada Grado B "/>
    <d v="2023-02-28T13:41:08"/>
    <s v="andresbw@hotmail.com"/>
    <n v="0"/>
    <d v="2023-02-28T00:00:00"/>
    <n v="80808204"/>
    <s v="Carrera 1a # 30c-16 sur "/>
    <x v="1"/>
    <x v="2"/>
    <x v="1"/>
    <x v="0"/>
    <n v="39"/>
    <x v="1"/>
    <x v="1"/>
    <x v="0"/>
    <x v="2"/>
    <x v="0"/>
    <x v="1"/>
    <x v="1"/>
    <x v="1"/>
    <x v="1"/>
    <x v="1"/>
    <x v="5"/>
    <x v="0"/>
    <x v="0"/>
    <x v="0"/>
    <x v="1"/>
    <x v="0"/>
    <x v="1"/>
    <x v="3"/>
    <x v="1"/>
    <x v="2"/>
    <x v="3"/>
    <x v="2"/>
    <x v="1"/>
    <x v="1"/>
    <x v="2"/>
    <x v="2"/>
    <x v="1"/>
    <x v="1"/>
    <x v="2"/>
    <x v="1"/>
    <x v="2"/>
  </r>
  <r>
    <s v="Periodontitis estadio IV localizada grado B "/>
    <d v="2023-03-02T15:27:53"/>
    <s v="mgaonaramirez@hotmail.com"/>
    <n v="0"/>
    <d v="2023-03-02T00:00:00"/>
    <n v="39522803"/>
    <s v="Cra 62 # 160- 52"/>
    <x v="1"/>
    <x v="1"/>
    <x v="1"/>
    <x v="1"/>
    <n v="62"/>
    <x v="0"/>
    <x v="1"/>
    <x v="12"/>
    <x v="0"/>
    <x v="0"/>
    <x v="0"/>
    <x v="0"/>
    <x v="1"/>
    <x v="0"/>
    <x v="0"/>
    <x v="5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  <r>
    <s v="Periodontitis estadio IV localizada grado C"/>
    <d v="2023-03-02T10:08:36"/>
    <s v="nosabecoreeo@hotmail.com"/>
    <n v="0"/>
    <d v="2023-03-02T00:00:00"/>
    <n v="35407295"/>
    <s v="Transversal 1ABis- 13-25"/>
    <x v="1"/>
    <x v="2"/>
    <x v="2"/>
    <x v="1"/>
    <n v="59"/>
    <x v="0"/>
    <x v="4"/>
    <x v="13"/>
    <x v="0"/>
    <x v="0"/>
    <x v="1"/>
    <x v="1"/>
    <x v="1"/>
    <x v="0"/>
    <x v="1"/>
    <x v="1"/>
    <x v="3"/>
    <x v="3"/>
    <x v="1"/>
    <x v="2"/>
    <x v="0"/>
    <x v="0"/>
    <x v="2"/>
    <x v="0"/>
    <x v="3"/>
    <x v="0"/>
    <x v="0"/>
    <x v="0"/>
    <x v="0"/>
    <x v="0"/>
    <x v="0"/>
    <x v="0"/>
    <x v="0"/>
    <x v="0"/>
    <x v="2"/>
    <x v="2"/>
  </r>
  <r>
    <s v="Periodontitis estadio IV localizada grado c "/>
    <d v="2023-03-07T10:44:00"/>
    <s v="nopresrnta@nopresenta.com"/>
    <n v="0"/>
    <d v="2023-03-07T00:00:00"/>
    <n v="527611216"/>
    <s v="Manzana 1 lote 21 paraíso "/>
    <x v="1"/>
    <x v="0"/>
    <x v="0"/>
    <x v="1"/>
    <n v="39"/>
    <x v="3"/>
    <x v="4"/>
    <x v="14"/>
    <x v="0"/>
    <x v="0"/>
    <x v="1"/>
    <x v="1"/>
    <x v="1"/>
    <x v="0"/>
    <x v="2"/>
    <x v="5"/>
    <x v="3"/>
    <x v="3"/>
    <x v="0"/>
    <x v="2"/>
    <x v="2"/>
    <x v="2"/>
    <x v="0"/>
    <x v="2"/>
    <x v="2"/>
    <x v="2"/>
    <x v="2"/>
    <x v="2"/>
    <x v="1"/>
    <x v="2"/>
    <x v="1"/>
    <x v="2"/>
    <x v="1"/>
    <x v="2"/>
    <x v="1"/>
    <x v="2"/>
  </r>
  <r>
    <s v="PERIODONTITIS ESTIO III GRADO B LOCALIZADA"/>
    <d v="2023-03-17T11:38:42"/>
    <s v="no@hotmail.com"/>
    <n v="0"/>
    <d v="2023-03-17T00:00:00"/>
    <n v="51709088"/>
    <s v="calle 89c #12-30"/>
    <x v="1"/>
    <x v="1"/>
    <x v="1"/>
    <x v="1"/>
    <n v="61"/>
    <x v="2"/>
    <x v="2"/>
    <x v="0"/>
    <x v="0"/>
    <x v="0"/>
    <x v="1"/>
    <x v="1"/>
    <x v="1"/>
    <x v="0"/>
    <x v="1"/>
    <x v="0"/>
    <x v="0"/>
    <x v="2"/>
    <x v="1"/>
    <x v="0"/>
    <x v="0"/>
    <x v="0"/>
    <x v="0"/>
    <x v="0"/>
    <x v="0"/>
    <x v="0"/>
    <x v="0"/>
    <x v="0"/>
    <x v="0"/>
    <x v="0"/>
    <x v="0"/>
    <x v="0"/>
    <x v="2"/>
    <x v="0"/>
    <x v="0"/>
    <x v="0"/>
  </r>
  <r>
    <s v="Periodontitis franca"/>
    <d v="2023-03-02T14:55:57"/>
    <s v="oswaldoalmanza@hotmail.com"/>
    <n v="0"/>
    <d v="2023-03-02T00:00:00"/>
    <n v="79342360"/>
    <s v="Col 64A#52-53"/>
    <x v="1"/>
    <x v="1"/>
    <x v="0"/>
    <x v="0"/>
    <n v="58"/>
    <x v="2"/>
    <x v="2"/>
    <x v="0"/>
    <x v="0"/>
    <x v="0"/>
    <x v="0"/>
    <x v="0"/>
    <x v="0"/>
    <x v="5"/>
    <x v="0"/>
    <x v="1"/>
    <x v="1"/>
    <x v="1"/>
    <x v="1"/>
    <x v="0"/>
    <x v="0"/>
    <x v="0"/>
    <x v="0"/>
    <x v="0"/>
    <x v="0"/>
    <x v="0"/>
    <x v="0"/>
    <x v="0"/>
    <x v="0"/>
    <x v="0"/>
    <x v="0"/>
    <x v="0"/>
    <x v="0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364BDA-CCB9-4165-9009-680021D90B87}" name="TablaDinámica2" cacheId="2956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4:K43" firstHeaderRow="1" firstDataRow="4" firstDataCol="1" rowPageCount="11" colPageCount="1"/>
  <pivotFields count="43">
    <pivotField showAll="0"/>
    <pivotField numFmtId="164" showAll="0"/>
    <pivotField showAll="0"/>
    <pivotField numFmtId="165" showAll="0"/>
    <pivotField showAll="0"/>
    <pivotField showAll="0"/>
    <pivotField showAll="0"/>
    <pivotField axis="axisCol" dataField="1" showAll="0">
      <items count="3">
        <item h="1" x="0"/>
        <item x="1"/>
        <item t="default"/>
      </items>
    </pivotField>
    <pivotField axis="axisCol" showAll="0">
      <items count="7">
        <item m="1" x="3"/>
        <item m="1" x="4"/>
        <item m="1" x="5"/>
        <item x="0"/>
        <item x="1"/>
        <item x="2"/>
        <item t="default"/>
      </items>
    </pivotField>
    <pivotField showAll="0"/>
    <pivotField axis="axisPage" showAll="0">
      <items count="3">
        <item x="1"/>
        <item x="0"/>
        <item t="default"/>
      </items>
    </pivotField>
    <pivotField showAll="0"/>
    <pivotField axis="axisPage" showAll="0" sortType="descending">
      <items count="6">
        <item x="3"/>
        <item x="1"/>
        <item x="0"/>
        <item x="2"/>
        <item x="4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Page" showAll="0">
      <items count="6">
        <item x="3"/>
        <item x="4"/>
        <item x="2"/>
        <item x="1"/>
        <item x="0"/>
        <item t="default"/>
      </items>
    </pivotField>
    <pivotField axis="axisPage" showAll="0" sortType="descending">
      <items count="16">
        <item x="13"/>
        <item x="1"/>
        <item x="6"/>
        <item x="10"/>
        <item x="2"/>
        <item x="11"/>
        <item x="3"/>
        <item x="12"/>
        <item x="8"/>
        <item x="14"/>
        <item x="7"/>
        <item x="0"/>
        <item x="4"/>
        <item x="5"/>
        <item x="9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Page" showAll="0">
      <items count="4">
        <item x="0"/>
        <item x="2"/>
        <item x="1"/>
        <item t="default"/>
      </items>
    </pivotField>
    <pivotField axis="axisPage" showAll="0">
      <items count="2">
        <item x="0"/>
        <item t="default"/>
      </items>
    </pivotField>
    <pivotField axis="axisPage" showAll="0" sortType="descending">
      <items count="3"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Page" showAll="0">
      <items count="3"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 sortType="descending">
      <items count="7">
        <item x="4"/>
        <item x="3"/>
        <item x="2"/>
        <item x="0"/>
        <item x="1"/>
        <item x="5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Page" showAll="0">
      <items count="5">
        <item x="2"/>
        <item x="1"/>
        <item x="0"/>
        <item x="3"/>
        <item t="default"/>
      </items>
    </pivotField>
    <pivotField axis="axisRow" showAll="0">
      <items count="7">
        <item x="4"/>
        <item x="1"/>
        <item x="0"/>
        <item x="2"/>
        <item x="5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2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3">
    <field x="7"/>
    <field x="8"/>
    <field x="-2"/>
  </colFields>
  <colItems count="10">
    <i>
      <x v="1"/>
      <x v="3"/>
      <x/>
    </i>
    <i r="2" i="1">
      <x v="1"/>
    </i>
    <i r="1">
      <x v="4"/>
      <x/>
    </i>
    <i r="2" i="1">
      <x v="1"/>
    </i>
    <i r="1">
      <x v="5"/>
      <x/>
    </i>
    <i r="2" i="1">
      <x v="1"/>
    </i>
    <i t="default">
      <x v="1"/>
    </i>
    <i t="default" i="1">
      <x v="1"/>
    </i>
    <i t="grand">
      <x/>
    </i>
    <i t="grand" i="1">
      <x/>
    </i>
  </colItems>
  <pageFields count="11">
    <pageField fld="19" hier="-1"/>
    <pageField fld="20" hier="-1"/>
    <pageField fld="10" hier="-1"/>
    <pageField fld="18" hier="-1"/>
    <pageField fld="21" hier="-1"/>
    <pageField fld="17" hier="-1"/>
    <pageField fld="16" hier="-1"/>
    <pageField fld="13" hier="-1"/>
    <pageField fld="12" hier="-1"/>
    <pageField fld="15" hier="-1"/>
    <pageField fld="14" hier="-1"/>
  </pageFields>
  <dataFields count="2">
    <dataField name="Cuenta de Diagnóstico periodontal inicial2" fld="7" subtotal="count" baseField="0" baseItem="0"/>
    <dataField name="Cuenta de Diagnóstico periodontal inicial2_2" fld="7" subtotal="count" showDataAs="percentOfTotal" baseField="10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378A68-D87F-4719-A064-30E55C7BE7C5}" name="TablaDinámica3" cacheId="2956" applyNumberFormats="0" applyBorderFormats="0" applyFontFormats="0" applyPatternFormats="0" applyAlignmentFormats="0" applyWidthHeightFormats="1" dataCaption="Valores" updatedVersion="7" minRefreshableVersion="3" showDrill="0" useAutoFormatting="1" itemPrintTitles="1" createdVersion="7" indent="0" showHeaders="0" compact="0" compactData="0" multipleFieldFilters="0">
  <location ref="A36:D37" firstHeaderRow="0" firstDataRow="1" firstDataCol="1" rowPageCount="34" colPageCount="1"/>
  <pivotFields count="43">
    <pivotField compact="0" outline="0" showAll="0" defaultSubtotal="0"/>
    <pivotField compact="0" numFmtId="164" outline="0" showAll="0" defaultSubtotal="0"/>
    <pivotField compact="0" outline="0" showAll="0" defaultSubtotal="0"/>
    <pivotField compact="0" numFmtId="165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Col" compact="0" outline="0" showAll="0" defaultSubtotal="0">
      <items count="2">
        <item x="0"/>
        <item x="1"/>
      </items>
    </pivotField>
    <pivotField axis="axisPage" compact="0" outline="0" showAll="0" defaultSubtotal="0">
      <items count="6">
        <item m="1" x="3"/>
        <item m="1" x="4"/>
        <item m="1" x="5"/>
        <item x="0"/>
        <item x="1"/>
        <item x="2"/>
      </items>
    </pivotField>
    <pivotField axis="axisPage" compact="0" outline="0" showAll="0" defaultSubtotal="0">
      <items count="3">
        <item x="1"/>
        <item x="0"/>
        <item x="2"/>
      </items>
    </pivotField>
    <pivotField axis="axisPage" compact="0" outline="0" showAll="0" defaultSubtotal="0">
      <items count="2">
        <item x="1"/>
        <item x="0"/>
      </items>
    </pivotField>
    <pivotField dataField="1" compact="0" outline="0" showAll="0" defaultSubtotal="0"/>
    <pivotField axis="axisPage" compact="0" outline="0" showAll="0" defaultSubtotal="0">
      <items count="5">
        <item x="3"/>
        <item x="1"/>
        <item x="0"/>
        <item x="2"/>
        <item x="4"/>
      </items>
    </pivotField>
    <pivotField axis="axisPage" compact="0" outline="0" showAll="0" defaultSubtotal="0">
      <items count="5">
        <item x="3"/>
        <item x="4"/>
        <item x="2"/>
        <item x="1"/>
        <item x="0"/>
      </items>
    </pivotField>
    <pivotField axis="axisPage" compact="0" outline="0" showAll="0" defaultSubtotal="0">
      <items count="15">
        <item x="13"/>
        <item x="1"/>
        <item x="6"/>
        <item x="10"/>
        <item x="2"/>
        <item x="11"/>
        <item x="3"/>
        <item x="12"/>
        <item x="8"/>
        <item x="14"/>
        <item x="7"/>
        <item x="0"/>
        <item x="4"/>
        <item x="5"/>
        <item x="9"/>
      </items>
    </pivotField>
    <pivotField axis="axisPage" compact="0" outline="0" showAll="0" defaultSubtotal="0">
      <items count="3">
        <item x="0"/>
        <item x="2"/>
        <item x="1"/>
      </items>
    </pivotField>
    <pivotField axis="axisPage" compact="0" outline="0" showAll="0" defaultSubtotal="0">
      <items count="1">
        <item x="0"/>
      </items>
    </pivotField>
    <pivotField axis="axisPage" compact="0" outline="0" showAll="0" defaultSubtotal="0">
      <items count="2">
        <item x="1"/>
        <item x="0"/>
      </items>
    </pivotField>
    <pivotField axis="axisPage" compact="0" outline="0" showAll="0" defaultSubtotal="0">
      <items count="2">
        <item x="0"/>
        <item x="1"/>
      </items>
    </pivotField>
    <pivotField axis="axisPage" compact="0" outline="0" showAll="0" defaultSubtotal="0">
      <items count="2">
        <item x="0"/>
        <item x="1"/>
      </items>
    </pivotField>
    <pivotField axis="axisPage" compact="0" outline="0" showAll="0" defaultSubtotal="0">
      <items count="6">
        <item x="4"/>
        <item x="3"/>
        <item x="2"/>
        <item x="0"/>
        <item x="1"/>
        <item x="5"/>
      </items>
    </pivotField>
    <pivotField axis="axisPage" compact="0" outline="0" showAll="0" defaultSubtotal="0">
      <items count="4">
        <item x="2"/>
        <item x="1"/>
        <item x="0"/>
        <item x="3"/>
      </items>
    </pivotField>
    <pivotField axis="axisPage" compact="0" outline="0" showAll="0" defaultSubtotal="0">
      <items count="6">
        <item x="4"/>
        <item x="1"/>
        <item x="0"/>
        <item x="2"/>
        <item x="5"/>
        <item x="3"/>
      </items>
    </pivotField>
    <pivotField axis="axisPage" compact="0" outline="0" showAll="0" defaultSubtotal="0">
      <items count="4">
        <item x="0"/>
        <item x="1"/>
        <item x="2"/>
        <item x="3"/>
      </items>
    </pivotField>
    <pivotField axis="axisPage" compact="0" outline="0" showAll="0" defaultSubtotal="0">
      <items count="4">
        <item x="0"/>
        <item x="1"/>
        <item x="2"/>
        <item x="3"/>
      </items>
    </pivotField>
    <pivotField axis="axisPage" compact="0" outline="0" showAll="0" defaultSubtotal="0">
      <items count="4">
        <item x="0"/>
        <item x="1"/>
        <item x="2"/>
        <item x="3"/>
      </items>
    </pivotField>
    <pivotField axis="axisPage" compact="0" outline="0" showAll="0" defaultSubtotal="0">
      <items count="4">
        <item x="2"/>
        <item x="0"/>
        <item x="1"/>
        <item x="3"/>
      </items>
    </pivotField>
    <pivotField axis="axisPage" compact="0" outline="0" showAll="0" defaultSubtotal="0">
      <items count="3">
        <item x="2"/>
        <item x="0"/>
        <item x="1"/>
      </items>
    </pivotField>
    <pivotField axis="axisPage" compact="0" outline="0" showAll="0" defaultSubtotal="0">
      <items count="4">
        <item x="2"/>
        <item x="0"/>
        <item x="1"/>
        <item x="3"/>
      </items>
    </pivotField>
    <pivotField axis="axisPage" compact="0" outline="0" showAll="0" defaultSubtotal="0">
      <items count="4">
        <item x="3"/>
        <item x="0"/>
        <item x="2"/>
        <item x="1"/>
      </items>
    </pivotField>
    <pivotField axis="axisPage" compact="0" outline="0" showAll="0" defaultSubtotal="0">
      <items count="4">
        <item x="2"/>
        <item x="0"/>
        <item x="1"/>
        <item x="3"/>
      </items>
    </pivotField>
    <pivotField axis="axisPage" compact="0" outline="0" showAll="0" defaultSubtotal="0">
      <items count="4">
        <item x="2"/>
        <item x="0"/>
        <item x="1"/>
        <item x="3"/>
      </items>
    </pivotField>
    <pivotField axis="axisPage" compact="0" outline="0" showAll="0" defaultSubtotal="0">
      <items count="4">
        <item x="2"/>
        <item x="0"/>
        <item x="1"/>
        <item x="3"/>
      </items>
    </pivotField>
    <pivotField axis="axisPage" compact="0" outline="0" showAll="0" defaultSubtotal="0">
      <items count="3">
        <item x="1"/>
        <item x="0"/>
        <item x="2"/>
      </items>
    </pivotField>
    <pivotField axis="axisPage" compact="0" outline="0" showAll="0" defaultSubtotal="0">
      <items count="3">
        <item x="2"/>
        <item x="0"/>
        <item x="1"/>
      </items>
    </pivotField>
    <pivotField axis="axisPage" compact="0" outline="0" showAll="0" defaultSubtotal="0">
      <items count="4">
        <item x="1"/>
        <item x="0"/>
        <item x="2"/>
        <item x="3"/>
      </items>
    </pivotField>
    <pivotField axis="axisPage" compact="0" outline="0" showAll="0" defaultSubtotal="0">
      <items count="4">
        <item x="2"/>
        <item x="0"/>
        <item x="1"/>
        <item x="3"/>
      </items>
    </pivotField>
    <pivotField axis="axisPage" compact="0" outline="0" showAll="0" defaultSubtotal="0">
      <items count="4">
        <item x="2"/>
        <item x="0"/>
        <item x="1"/>
        <item x="3"/>
      </items>
    </pivotField>
    <pivotField axis="axisPage" compact="0" outline="0" showAll="0" defaultSubtotal="0">
      <items count="4">
        <item x="1"/>
        <item x="0"/>
        <item x="2"/>
        <item x="3"/>
      </items>
    </pivotField>
    <pivotField axis="axisPage" compact="0" outline="0" showAll="0" defaultSubtotal="0">
      <items count="4">
        <item x="1"/>
        <item x="0"/>
        <item x="2"/>
        <item x="3"/>
      </items>
    </pivotField>
    <pivotField axis="axisPage" compact="0" outline="0" showAll="0" defaultSubtotal="0">
      <items count="4">
        <item x="2"/>
        <item x="0"/>
        <item x="3"/>
        <item x="1"/>
      </items>
    </pivotField>
    <pivotField axis="axisPage" compact="0" outline="0" showAll="0" defaultSubtotal="0">
      <items count="4">
        <item x="2"/>
        <item x="0"/>
        <item x="1"/>
        <item x="3"/>
      </items>
    </pivotField>
    <pivotField axis="axisPage" compact="0" outline="0" showAll="0" defaultSubtotal="0">
      <items count="4">
        <item x="1"/>
        <item x="0"/>
        <item x="2"/>
        <item x="3"/>
      </items>
    </pivotField>
  </pivotFields>
  <rowItems count="1">
    <i/>
  </rowItems>
  <colFields count="1">
    <field x="7"/>
  </colFields>
  <colItems count="3">
    <i>
      <x/>
    </i>
    <i>
      <x v="1"/>
    </i>
    <i t="grand">
      <x/>
    </i>
  </colItems>
  <pageFields count="34">
    <pageField fld="8" hier="-1"/>
    <pageField fld="12" hier="-1"/>
    <pageField fld="27" hier="-1"/>
    <pageField fld="9" hier="-1"/>
    <pageField fld="13" hier="-1"/>
    <pageField fld="28" hier="-1"/>
    <pageField fld="14" hier="-1"/>
    <pageField fld="29" hier="-1"/>
    <pageField fld="31" hier="-1"/>
    <pageField fld="35" hier="-1"/>
    <pageField fld="15" hier="-1"/>
    <pageField fld="16" hier="-1"/>
    <pageField fld="10" hier="-1"/>
    <pageField fld="34" hier="-1"/>
    <pageField fld="36" hier="-1"/>
    <pageField fld="30" hier="-1"/>
    <pageField fld="32" hier="-1"/>
    <pageField fld="37" hier="-1"/>
    <pageField fld="26" hier="-1"/>
    <pageField fld="38" hier="-1"/>
    <pageField fld="17" hier="-1"/>
    <pageField fld="33" hier="-1"/>
    <pageField fld="39" hier="-1"/>
    <pageField fld="41" hier="-1"/>
    <pageField fld="25" hier="-1"/>
    <pageField fld="24" hier="-1"/>
    <pageField fld="40" hier="-1"/>
    <pageField fld="19" hier="-1"/>
    <pageField fld="42" hier="-1"/>
    <pageField fld="23" hier="-1"/>
    <pageField fld="18" hier="-1"/>
    <pageField fld="21" hier="-1"/>
    <pageField fld="20" hier="-1"/>
    <pageField fld="22" hier="-1"/>
  </pageFields>
  <dataFields count="1">
    <dataField name="Promedio de ¿Cuantos años tienes?" fld="11" subtotal="average" baseField="7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7971D-24D5-4338-89AC-F52ACC8E1F84}">
  <dimension ref="E2:S142"/>
  <sheetViews>
    <sheetView zoomScale="76" workbookViewId="0">
      <selection activeCell="F17" sqref="F17"/>
    </sheetView>
  </sheetViews>
  <sheetFormatPr defaultColWidth="11.42578125" defaultRowHeight="12.6"/>
  <cols>
    <col min="1" max="4" width="11.5703125" customWidth="1"/>
    <col min="5" max="5" width="27.42578125" style="29" customWidth="1"/>
    <col min="6" max="6" width="20.140625" bestFit="1" customWidth="1"/>
    <col min="7" max="7" width="7.42578125" bestFit="1" customWidth="1"/>
    <col min="8" max="8" width="3" bestFit="1" customWidth="1"/>
    <col min="9" max="9" width="7.28515625" bestFit="1" customWidth="1"/>
    <col min="10" max="10" width="5" bestFit="1" customWidth="1"/>
    <col min="11" max="11" width="7.28515625" bestFit="1" customWidth="1"/>
    <col min="12" max="12" width="3" bestFit="1" customWidth="1"/>
    <col min="13" max="13" width="8.28515625" bestFit="1" customWidth="1"/>
    <col min="14" max="14" width="9.42578125" bestFit="1" customWidth="1"/>
    <col min="15" max="15" width="12.42578125" bestFit="1" customWidth="1"/>
    <col min="17" max="17" width="12.28515625" bestFit="1" customWidth="1"/>
    <col min="18" max="18" width="8.140625" bestFit="1" customWidth="1"/>
    <col min="19" max="19" width="11.28515625" bestFit="1" customWidth="1"/>
  </cols>
  <sheetData>
    <row r="2" spans="5:19">
      <c r="E2" s="102" t="s">
        <v>0</v>
      </c>
      <c r="F2" s="103"/>
      <c r="G2" s="111" t="s">
        <v>1</v>
      </c>
      <c r="H2" s="128" t="s">
        <v>2</v>
      </c>
      <c r="I2" s="129"/>
      <c r="J2" s="128" t="s">
        <v>3</v>
      </c>
      <c r="K2" s="129"/>
      <c r="L2" s="128" t="s">
        <v>4</v>
      </c>
      <c r="M2" s="129"/>
      <c r="N2" s="128" t="s">
        <v>5</v>
      </c>
      <c r="O2" s="129"/>
      <c r="P2" s="108" t="s">
        <v>6</v>
      </c>
      <c r="Q2" s="60" t="s">
        <v>7</v>
      </c>
      <c r="R2" s="132" t="s">
        <v>8</v>
      </c>
      <c r="S2" s="132"/>
    </row>
    <row r="3" spans="5:19" ht="12.75" customHeight="1">
      <c r="E3" s="104"/>
      <c r="F3" s="105"/>
      <c r="G3" s="112"/>
      <c r="H3" s="130"/>
      <c r="I3" s="131"/>
      <c r="J3" s="130"/>
      <c r="K3" s="131"/>
      <c r="L3" s="130"/>
      <c r="M3" s="131"/>
      <c r="N3" s="130"/>
      <c r="O3" s="131"/>
      <c r="P3" s="109"/>
      <c r="Q3" s="133" t="s">
        <v>9</v>
      </c>
      <c r="R3" s="126" t="s">
        <v>10</v>
      </c>
      <c r="S3" s="127"/>
    </row>
    <row r="4" spans="5:19" ht="12.95">
      <c r="E4" s="106"/>
      <c r="F4" s="107"/>
      <c r="G4" s="113"/>
      <c r="H4" s="38" t="s">
        <v>11</v>
      </c>
      <c r="I4" s="38" t="s">
        <v>12</v>
      </c>
      <c r="J4" s="38" t="s">
        <v>11</v>
      </c>
      <c r="K4" s="38" t="s">
        <v>12</v>
      </c>
      <c r="L4" s="38" t="s">
        <v>11</v>
      </c>
      <c r="M4" s="38" t="s">
        <v>12</v>
      </c>
      <c r="N4" s="38" t="s">
        <v>2</v>
      </c>
      <c r="O4" s="81" t="s">
        <v>13</v>
      </c>
      <c r="P4" s="110"/>
      <c r="Q4" s="134"/>
      <c r="R4" s="61" t="s">
        <v>2</v>
      </c>
      <c r="S4" s="61" t="s">
        <v>3</v>
      </c>
    </row>
    <row r="5" spans="5:19">
      <c r="E5" s="98" t="s">
        <v>14</v>
      </c>
      <c r="F5" s="42" t="s">
        <v>15</v>
      </c>
      <c r="G5" s="30">
        <v>5</v>
      </c>
      <c r="H5" s="45">
        <v>18</v>
      </c>
      <c r="I5" s="31">
        <v>0.22500000000000001</v>
      </c>
      <c r="J5" s="45">
        <v>11</v>
      </c>
      <c r="K5" s="31">
        <v>0.13750000000000001</v>
      </c>
      <c r="L5" s="45">
        <v>29</v>
      </c>
      <c r="M5" s="31">
        <v>0.36249999999999999</v>
      </c>
      <c r="N5" s="74">
        <f>+(G5*H5+G6*H6+G7*H7)/40</f>
        <v>3.75</v>
      </c>
      <c r="O5" s="75">
        <f>+(G5*J5+G6*J6+G7*J7)/40</f>
        <v>2.95</v>
      </c>
      <c r="P5" s="49">
        <v>2.951938379948443E-2</v>
      </c>
      <c r="Q5" s="34">
        <f>1-NORMSDIST((I5-K5)/SQRT(M5*(1-M5)*(2/80)))</f>
        <v>0.12482870708050764</v>
      </c>
      <c r="R5" s="62">
        <v>4.4006595138227035E-5</v>
      </c>
      <c r="S5" s="69">
        <v>0.31489947471411417</v>
      </c>
    </row>
    <row r="6" spans="5:19">
      <c r="E6" s="100"/>
      <c r="F6" s="43" t="s">
        <v>16</v>
      </c>
      <c r="G6" s="11">
        <v>3</v>
      </c>
      <c r="H6" s="46">
        <v>19</v>
      </c>
      <c r="I6" s="12">
        <v>0.23749999999999999</v>
      </c>
      <c r="J6" s="46">
        <v>17</v>
      </c>
      <c r="K6" s="12">
        <v>0.21249999999999999</v>
      </c>
      <c r="L6" s="46">
        <v>36</v>
      </c>
      <c r="M6" s="12">
        <v>0.45</v>
      </c>
      <c r="N6" s="76"/>
      <c r="O6" s="77"/>
      <c r="P6" s="48"/>
      <c r="Q6" s="34">
        <f t="shared" ref="Q6:Q69" si="0">1-NORMSDIST((I6-K6)/SQRT(M6*(1-M6)*(2/80)))</f>
        <v>0.37531041208281535</v>
      </c>
      <c r="R6" s="63"/>
      <c r="S6" s="70"/>
    </row>
    <row r="7" spans="5:19">
      <c r="E7" s="114"/>
      <c r="F7" s="44" t="s">
        <v>17</v>
      </c>
      <c r="G7" s="39">
        <v>1</v>
      </c>
      <c r="H7" s="47">
        <v>3</v>
      </c>
      <c r="I7" s="40">
        <v>3.7499999999999999E-2</v>
      </c>
      <c r="J7" s="51">
        <v>12</v>
      </c>
      <c r="K7" s="40">
        <v>0.15</v>
      </c>
      <c r="L7" s="47">
        <v>15</v>
      </c>
      <c r="M7" s="40">
        <v>0.1875</v>
      </c>
      <c r="N7" s="78"/>
      <c r="O7" s="79"/>
      <c r="P7" s="50"/>
      <c r="Q7" s="41">
        <f t="shared" si="0"/>
        <v>0.96584306842455059</v>
      </c>
      <c r="R7" s="63"/>
      <c r="S7" s="70"/>
    </row>
    <row r="8" spans="5:19">
      <c r="E8" s="100" t="s">
        <v>18</v>
      </c>
      <c r="F8" s="43" t="s">
        <v>16</v>
      </c>
      <c r="G8" s="11">
        <v>3</v>
      </c>
      <c r="H8" s="46">
        <v>17</v>
      </c>
      <c r="I8" s="12">
        <v>0.21249999999999999</v>
      </c>
      <c r="J8" s="46">
        <v>20</v>
      </c>
      <c r="K8" s="12">
        <v>0.25</v>
      </c>
      <c r="L8" s="46">
        <v>37</v>
      </c>
      <c r="M8" s="12">
        <v>0.46250000000000002</v>
      </c>
      <c r="N8" s="76">
        <f>+(G8*H8+G9*H9+G10*H10)/40</f>
        <v>3.75</v>
      </c>
      <c r="O8" s="77">
        <f>+(G8*J8+G9*J9+G10*J10)/40</f>
        <v>2.7</v>
      </c>
      <c r="P8" s="48">
        <v>4.7858915665778667E-3</v>
      </c>
      <c r="Q8" s="34">
        <f t="shared" si="0"/>
        <v>0.68284930929134235</v>
      </c>
      <c r="R8" s="62">
        <v>3.2168030623497154E-4</v>
      </c>
      <c r="S8" s="69">
        <v>1.130187830300315E-2</v>
      </c>
    </row>
    <row r="9" spans="5:19">
      <c r="E9" s="101"/>
      <c r="F9" s="43" t="s">
        <v>15</v>
      </c>
      <c r="G9" s="11">
        <v>5</v>
      </c>
      <c r="H9" s="52">
        <v>19</v>
      </c>
      <c r="I9" s="12">
        <v>0.23749999999999999</v>
      </c>
      <c r="J9" s="46">
        <v>7</v>
      </c>
      <c r="K9" s="12">
        <v>8.7499999999999994E-2</v>
      </c>
      <c r="L9" s="46">
        <v>26</v>
      </c>
      <c r="M9" s="12">
        <v>0.32500000000000001</v>
      </c>
      <c r="N9" s="76"/>
      <c r="O9" s="77"/>
      <c r="P9" s="48"/>
      <c r="Q9" s="34">
        <f t="shared" si="0"/>
        <v>2.1409114975605381E-2</v>
      </c>
      <c r="R9" s="63"/>
      <c r="S9" s="70"/>
    </row>
    <row r="10" spans="5:19">
      <c r="E10" s="101"/>
      <c r="F10" s="43" t="s">
        <v>17</v>
      </c>
      <c r="G10" s="11">
        <v>1</v>
      </c>
      <c r="H10" s="46">
        <v>4</v>
      </c>
      <c r="I10" s="12">
        <v>0.05</v>
      </c>
      <c r="J10" s="46">
        <v>13</v>
      </c>
      <c r="K10" s="12">
        <v>0.16250000000000001</v>
      </c>
      <c r="L10" s="46">
        <v>17</v>
      </c>
      <c r="M10" s="12">
        <v>0.21249999999999999</v>
      </c>
      <c r="N10" s="76"/>
      <c r="O10" s="77"/>
      <c r="P10" s="48"/>
      <c r="Q10" s="34">
        <f t="shared" si="0"/>
        <v>0.95901014846251575</v>
      </c>
      <c r="R10" s="65"/>
      <c r="S10" s="71"/>
    </row>
    <row r="11" spans="5:19">
      <c r="E11" s="98" t="s">
        <v>19</v>
      </c>
      <c r="F11" s="42" t="s">
        <v>20</v>
      </c>
      <c r="G11" s="30" t="s">
        <v>21</v>
      </c>
      <c r="H11" s="45">
        <v>23</v>
      </c>
      <c r="I11" s="31">
        <v>0.28749999999999998</v>
      </c>
      <c r="J11" s="45">
        <v>23</v>
      </c>
      <c r="K11" s="31">
        <v>0.28749999999999998</v>
      </c>
      <c r="L11" s="45">
        <v>46</v>
      </c>
      <c r="M11" s="31">
        <v>0.57499999999999996</v>
      </c>
      <c r="N11" s="80" t="s">
        <v>22</v>
      </c>
      <c r="O11" s="80" t="s">
        <v>22</v>
      </c>
      <c r="P11" s="49">
        <v>1</v>
      </c>
      <c r="Q11" s="33">
        <f t="shared" si="0"/>
        <v>0.5</v>
      </c>
      <c r="R11" s="63">
        <v>0.26347288258213419</v>
      </c>
      <c r="S11" s="70">
        <v>0.26347288258213419</v>
      </c>
    </row>
    <row r="12" spans="5:19">
      <c r="E12" s="99"/>
      <c r="F12" s="44" t="s">
        <v>23</v>
      </c>
      <c r="G12" s="39" t="s">
        <v>21</v>
      </c>
      <c r="H12" s="47">
        <v>17</v>
      </c>
      <c r="I12" s="40">
        <v>0.21249999999999999</v>
      </c>
      <c r="J12" s="47">
        <v>17</v>
      </c>
      <c r="K12" s="40">
        <v>0.21249999999999999</v>
      </c>
      <c r="L12" s="47">
        <v>34</v>
      </c>
      <c r="M12" s="40">
        <v>0.42499999999999999</v>
      </c>
      <c r="N12" s="78"/>
      <c r="O12" s="79"/>
      <c r="P12" s="50"/>
      <c r="Q12" s="41">
        <f t="shared" si="0"/>
        <v>0.5</v>
      </c>
      <c r="R12" s="63"/>
      <c r="S12" s="70"/>
    </row>
    <row r="13" spans="5:19">
      <c r="E13" s="100" t="s">
        <v>24</v>
      </c>
      <c r="F13" s="43">
        <v>1</v>
      </c>
      <c r="G13" s="11" t="s">
        <v>21</v>
      </c>
      <c r="H13" s="46">
        <v>4</v>
      </c>
      <c r="I13" s="12">
        <v>0.05</v>
      </c>
      <c r="J13" s="46">
        <v>6</v>
      </c>
      <c r="K13" s="12">
        <v>7.4999999999999997E-2</v>
      </c>
      <c r="L13" s="46">
        <v>10</v>
      </c>
      <c r="M13" s="12">
        <v>0.125</v>
      </c>
      <c r="N13" s="80" t="s">
        <v>22</v>
      </c>
      <c r="O13" s="80" t="s">
        <v>22</v>
      </c>
      <c r="P13" s="48">
        <v>0.21178599450535221</v>
      </c>
      <c r="Q13" s="34">
        <f t="shared" si="0"/>
        <v>0.68370743915197929</v>
      </c>
      <c r="R13" s="62">
        <v>9.5417475503030896E-5</v>
      </c>
      <c r="S13" s="69">
        <v>1.2295800586383715E-7</v>
      </c>
    </row>
    <row r="14" spans="5:19">
      <c r="E14" s="101"/>
      <c r="F14" s="43">
        <v>2</v>
      </c>
      <c r="G14" s="11" t="s">
        <v>21</v>
      </c>
      <c r="H14" s="46">
        <v>15</v>
      </c>
      <c r="I14" s="12">
        <v>0.1875</v>
      </c>
      <c r="J14" s="46">
        <v>9</v>
      </c>
      <c r="K14" s="12">
        <v>0.1125</v>
      </c>
      <c r="L14" s="46">
        <v>24</v>
      </c>
      <c r="M14" s="12">
        <v>0.3</v>
      </c>
      <c r="N14" s="76"/>
      <c r="O14" s="77"/>
      <c r="P14" s="48"/>
      <c r="Q14" s="34">
        <f t="shared" si="0"/>
        <v>0.15031149409845335</v>
      </c>
      <c r="R14" s="63"/>
      <c r="S14" s="70"/>
    </row>
    <row r="15" spans="5:19">
      <c r="E15" s="101"/>
      <c r="F15" s="43">
        <v>3</v>
      </c>
      <c r="G15" s="11" t="s">
        <v>21</v>
      </c>
      <c r="H15" s="46">
        <v>13</v>
      </c>
      <c r="I15" s="12">
        <v>0.16250000000000001</v>
      </c>
      <c r="J15" s="46">
        <v>21</v>
      </c>
      <c r="K15" s="12">
        <v>0.26250000000000001</v>
      </c>
      <c r="L15" s="46">
        <v>34</v>
      </c>
      <c r="M15" s="12">
        <v>0.42499999999999999</v>
      </c>
      <c r="N15" s="76"/>
      <c r="O15" s="77"/>
      <c r="P15" s="48"/>
      <c r="Q15" s="34">
        <f t="shared" si="0"/>
        <v>0.8996194266849401</v>
      </c>
      <c r="R15" s="63"/>
      <c r="S15" s="70"/>
    </row>
    <row r="16" spans="5:19">
      <c r="E16" s="101"/>
      <c r="F16" s="43">
        <v>4</v>
      </c>
      <c r="G16" s="11" t="s">
        <v>21</v>
      </c>
      <c r="H16" s="46">
        <v>7</v>
      </c>
      <c r="I16" s="12">
        <v>8.7499999999999994E-2</v>
      </c>
      <c r="J16" s="46">
        <v>3</v>
      </c>
      <c r="K16" s="12">
        <v>3.7499999999999999E-2</v>
      </c>
      <c r="L16" s="46">
        <v>10</v>
      </c>
      <c r="M16" s="12">
        <v>0.125</v>
      </c>
      <c r="N16" s="76"/>
      <c r="O16" s="77"/>
      <c r="P16" s="48"/>
      <c r="Q16" s="34">
        <f t="shared" si="0"/>
        <v>0.16948992198956103</v>
      </c>
      <c r="R16" s="63"/>
      <c r="S16" s="70"/>
    </row>
    <row r="17" spans="5:19">
      <c r="E17" s="101"/>
      <c r="F17" s="43">
        <v>5</v>
      </c>
      <c r="G17" s="11" t="s">
        <v>21</v>
      </c>
      <c r="H17" s="46">
        <v>1</v>
      </c>
      <c r="I17" s="12">
        <v>1.2500000000000001E-2</v>
      </c>
      <c r="J17" s="46">
        <v>1</v>
      </c>
      <c r="K17" s="12">
        <v>1.2500000000000001E-2</v>
      </c>
      <c r="L17" s="46">
        <v>2</v>
      </c>
      <c r="M17" s="12">
        <v>2.5000000000000001E-2</v>
      </c>
      <c r="N17" s="76"/>
      <c r="O17" s="77"/>
      <c r="P17" s="48"/>
      <c r="Q17" s="34">
        <f t="shared" si="0"/>
        <v>0.5</v>
      </c>
      <c r="R17" s="65"/>
      <c r="S17" s="71"/>
    </row>
    <row r="18" spans="5:19">
      <c r="E18" s="98" t="s">
        <v>25</v>
      </c>
      <c r="F18" s="42" t="s">
        <v>26</v>
      </c>
      <c r="G18" s="30" t="s">
        <v>21</v>
      </c>
      <c r="H18" s="45">
        <v>4</v>
      </c>
      <c r="I18" s="31">
        <v>0.05</v>
      </c>
      <c r="J18" s="45"/>
      <c r="K18" s="31">
        <v>0</v>
      </c>
      <c r="L18" s="45">
        <v>4</v>
      </c>
      <c r="M18" s="31">
        <v>0.05</v>
      </c>
      <c r="N18" s="80" t="s">
        <v>22</v>
      </c>
      <c r="O18" s="80" t="s">
        <v>22</v>
      </c>
      <c r="P18" s="49">
        <v>0.31613991308408468</v>
      </c>
      <c r="Q18" s="33">
        <f t="shared" si="0"/>
        <v>7.3396543654285495E-2</v>
      </c>
      <c r="R18" s="63">
        <v>2.6361832992409889E-2</v>
      </c>
      <c r="S18" s="70">
        <v>5.6349583525796956E-5</v>
      </c>
    </row>
    <row r="19" spans="5:19">
      <c r="E19" s="101"/>
      <c r="F19" s="43" t="s">
        <v>27</v>
      </c>
      <c r="G19" s="11" t="s">
        <v>21</v>
      </c>
      <c r="H19" s="46">
        <v>4</v>
      </c>
      <c r="I19" s="12">
        <v>0.05</v>
      </c>
      <c r="J19" s="46">
        <v>7</v>
      </c>
      <c r="K19" s="12">
        <v>8.7499999999999994E-2</v>
      </c>
      <c r="L19" s="46">
        <v>11</v>
      </c>
      <c r="M19" s="12">
        <v>0.13750000000000001</v>
      </c>
      <c r="N19" s="76"/>
      <c r="O19" s="77"/>
      <c r="P19" s="48"/>
      <c r="Q19" s="34">
        <f t="shared" si="0"/>
        <v>0.7544941013679124</v>
      </c>
      <c r="R19" s="63"/>
      <c r="S19" s="70"/>
    </row>
    <row r="20" spans="5:19">
      <c r="E20" s="101"/>
      <c r="F20" s="43" t="s">
        <v>28</v>
      </c>
      <c r="G20" s="11" t="s">
        <v>21</v>
      </c>
      <c r="H20" s="46">
        <v>10</v>
      </c>
      <c r="I20" s="12">
        <v>0.125</v>
      </c>
      <c r="J20" s="46">
        <v>10</v>
      </c>
      <c r="K20" s="12">
        <v>0.125</v>
      </c>
      <c r="L20" s="46">
        <v>20</v>
      </c>
      <c r="M20" s="12">
        <v>0.25</v>
      </c>
      <c r="N20" s="76"/>
      <c r="O20" s="77"/>
      <c r="P20" s="48"/>
      <c r="Q20" s="34">
        <f t="shared" si="0"/>
        <v>0.5</v>
      </c>
      <c r="R20" s="63"/>
      <c r="S20" s="70"/>
    </row>
    <row r="21" spans="5:19">
      <c r="E21" s="101"/>
      <c r="F21" s="43" t="s">
        <v>29</v>
      </c>
      <c r="G21" s="11" t="s">
        <v>21</v>
      </c>
      <c r="H21" s="46">
        <v>14</v>
      </c>
      <c r="I21" s="12">
        <v>0.17499999999999999</v>
      </c>
      <c r="J21" s="46">
        <v>16</v>
      </c>
      <c r="K21" s="12">
        <v>0.2</v>
      </c>
      <c r="L21" s="46">
        <v>30</v>
      </c>
      <c r="M21" s="12">
        <v>0.375</v>
      </c>
      <c r="N21" s="76"/>
      <c r="O21" s="77"/>
      <c r="P21" s="48"/>
      <c r="Q21" s="34">
        <f t="shared" si="0"/>
        <v>0.6280142609624717</v>
      </c>
      <c r="R21" s="63"/>
      <c r="S21" s="70"/>
    </row>
    <row r="22" spans="5:19">
      <c r="E22" s="99"/>
      <c r="F22" s="44" t="s">
        <v>30</v>
      </c>
      <c r="G22" s="39" t="s">
        <v>21</v>
      </c>
      <c r="H22" s="47">
        <v>8</v>
      </c>
      <c r="I22" s="40">
        <v>0.1</v>
      </c>
      <c r="J22" s="47">
        <v>7</v>
      </c>
      <c r="K22" s="40">
        <v>8.7499999999999994E-2</v>
      </c>
      <c r="L22" s="47">
        <v>15</v>
      </c>
      <c r="M22" s="40">
        <v>0.1875</v>
      </c>
      <c r="N22" s="78"/>
      <c r="O22" s="79"/>
      <c r="P22" s="50"/>
      <c r="Q22" s="41">
        <f t="shared" si="0"/>
        <v>0.4197442181621327</v>
      </c>
      <c r="R22" s="63"/>
      <c r="S22" s="70"/>
    </row>
    <row r="23" spans="5:19">
      <c r="E23" s="90" t="s">
        <v>31</v>
      </c>
      <c r="F23" s="43" t="s">
        <v>32</v>
      </c>
      <c r="G23" s="11" t="s">
        <v>21</v>
      </c>
      <c r="H23" s="46"/>
      <c r="I23" s="12">
        <v>0</v>
      </c>
      <c r="J23" s="46">
        <v>1</v>
      </c>
      <c r="K23" s="12">
        <v>1.2500000000000001E-2</v>
      </c>
      <c r="L23" s="46">
        <v>1</v>
      </c>
      <c r="M23" s="12">
        <v>1.2500000000000001E-2</v>
      </c>
      <c r="N23" s="80" t="s">
        <v>22</v>
      </c>
      <c r="O23" s="80" t="s">
        <v>22</v>
      </c>
      <c r="P23" s="48" t="s">
        <v>21</v>
      </c>
      <c r="Q23" s="34">
        <f t="shared" si="0"/>
        <v>0.76163385645379156</v>
      </c>
      <c r="R23" s="67">
        <v>0</v>
      </c>
      <c r="S23" s="72">
        <v>0</v>
      </c>
    </row>
    <row r="24" spans="5:19">
      <c r="E24" s="91"/>
      <c r="F24" s="43" t="s">
        <v>33</v>
      </c>
      <c r="G24" s="11" t="s">
        <v>21</v>
      </c>
      <c r="H24" s="46">
        <v>3</v>
      </c>
      <c r="I24" s="12">
        <v>3.7499999999999999E-2</v>
      </c>
      <c r="J24" s="46"/>
      <c r="K24" s="12">
        <v>0</v>
      </c>
      <c r="L24" s="46">
        <v>3</v>
      </c>
      <c r="M24" s="12">
        <v>3.7499999999999999E-2</v>
      </c>
      <c r="N24" s="76"/>
      <c r="O24" s="77"/>
      <c r="P24" s="48"/>
      <c r="Q24" s="34">
        <f t="shared" si="0"/>
        <v>0.10594677601563907</v>
      </c>
      <c r="R24" s="63"/>
      <c r="S24" s="70"/>
    </row>
    <row r="25" spans="5:19">
      <c r="E25" s="91"/>
      <c r="F25" s="43" t="s">
        <v>34</v>
      </c>
      <c r="G25" s="11" t="s">
        <v>21</v>
      </c>
      <c r="H25" s="46">
        <v>1</v>
      </c>
      <c r="I25" s="12">
        <v>1.2500000000000001E-2</v>
      </c>
      <c r="J25" s="46"/>
      <c r="K25" s="12">
        <v>0</v>
      </c>
      <c r="L25" s="46">
        <v>1</v>
      </c>
      <c r="M25" s="12">
        <v>1.2500000000000001E-2</v>
      </c>
      <c r="N25" s="76"/>
      <c r="O25" s="77"/>
      <c r="P25" s="48"/>
      <c r="Q25" s="34">
        <f t="shared" si="0"/>
        <v>0.23836614354620844</v>
      </c>
      <c r="R25" s="63"/>
      <c r="S25" s="70"/>
    </row>
    <row r="26" spans="5:19">
      <c r="E26" s="91"/>
      <c r="F26" s="43" t="s">
        <v>35</v>
      </c>
      <c r="G26" s="11" t="s">
        <v>21</v>
      </c>
      <c r="H26" s="46"/>
      <c r="I26" s="12">
        <v>0</v>
      </c>
      <c r="J26" s="46">
        <v>1</v>
      </c>
      <c r="K26" s="12">
        <v>1.2500000000000001E-2</v>
      </c>
      <c r="L26" s="46">
        <v>1</v>
      </c>
      <c r="M26" s="12">
        <v>1.2500000000000001E-2</v>
      </c>
      <c r="N26" s="76"/>
      <c r="O26" s="77"/>
      <c r="P26" s="48"/>
      <c r="Q26" s="34">
        <f t="shared" si="0"/>
        <v>0.76163385645379156</v>
      </c>
      <c r="R26" s="63"/>
      <c r="S26" s="70"/>
    </row>
    <row r="27" spans="5:19">
      <c r="E27" s="91"/>
      <c r="F27" s="43" t="s">
        <v>36</v>
      </c>
      <c r="G27" s="11" t="s">
        <v>21</v>
      </c>
      <c r="H27" s="46">
        <v>4</v>
      </c>
      <c r="I27" s="12">
        <v>0.05</v>
      </c>
      <c r="J27" s="46">
        <v>3</v>
      </c>
      <c r="K27" s="12">
        <v>3.7499999999999999E-2</v>
      </c>
      <c r="L27" s="46">
        <v>7</v>
      </c>
      <c r="M27" s="12">
        <v>8.7499999999999994E-2</v>
      </c>
      <c r="N27" s="76"/>
      <c r="O27" s="77"/>
      <c r="P27" s="48"/>
      <c r="Q27" s="34">
        <f t="shared" si="0"/>
        <v>0.38982243671856631</v>
      </c>
      <c r="R27" s="63"/>
      <c r="S27" s="70"/>
    </row>
    <row r="28" spans="5:19">
      <c r="E28" s="91"/>
      <c r="F28" s="43" t="s">
        <v>37</v>
      </c>
      <c r="G28" s="11" t="s">
        <v>21</v>
      </c>
      <c r="H28" s="46"/>
      <c r="I28" s="12">
        <v>0</v>
      </c>
      <c r="J28" s="46">
        <v>1</v>
      </c>
      <c r="K28" s="12">
        <v>1.2500000000000001E-2</v>
      </c>
      <c r="L28" s="46">
        <v>1</v>
      </c>
      <c r="M28" s="12">
        <v>1.2500000000000001E-2</v>
      </c>
      <c r="N28" s="76"/>
      <c r="O28" s="77"/>
      <c r="P28" s="48"/>
      <c r="Q28" s="34">
        <f t="shared" si="0"/>
        <v>0.76163385645379156</v>
      </c>
      <c r="R28" s="63"/>
      <c r="S28" s="70"/>
    </row>
    <row r="29" spans="5:19">
      <c r="E29" s="91"/>
      <c r="F29" s="43" t="s">
        <v>38</v>
      </c>
      <c r="G29" s="11" t="s">
        <v>21</v>
      </c>
      <c r="H29" s="46">
        <v>1</v>
      </c>
      <c r="I29" s="12">
        <v>1.2500000000000001E-2</v>
      </c>
      <c r="J29" s="46"/>
      <c r="K29" s="12">
        <v>0</v>
      </c>
      <c r="L29" s="46">
        <v>1</v>
      </c>
      <c r="M29" s="12">
        <v>1.2500000000000001E-2</v>
      </c>
      <c r="N29" s="76"/>
      <c r="O29" s="77"/>
      <c r="P29" s="48"/>
      <c r="Q29" s="34">
        <f t="shared" si="0"/>
        <v>0.23836614354620844</v>
      </c>
      <c r="R29" s="63"/>
      <c r="S29" s="70"/>
    </row>
    <row r="30" spans="5:19">
      <c r="E30" s="91"/>
      <c r="F30" s="43" t="s">
        <v>39</v>
      </c>
      <c r="G30" s="11" t="s">
        <v>21</v>
      </c>
      <c r="H30" s="46"/>
      <c r="I30" s="12">
        <v>0</v>
      </c>
      <c r="J30" s="46">
        <v>2</v>
      </c>
      <c r="K30" s="12">
        <v>2.5000000000000001E-2</v>
      </c>
      <c r="L30" s="46">
        <v>2</v>
      </c>
      <c r="M30" s="12">
        <v>2.5000000000000001E-2</v>
      </c>
      <c r="N30" s="76"/>
      <c r="O30" s="77"/>
      <c r="P30" s="48"/>
      <c r="Q30" s="34">
        <f t="shared" si="0"/>
        <v>0.84440766558869107</v>
      </c>
      <c r="R30" s="63"/>
      <c r="S30" s="70"/>
    </row>
    <row r="31" spans="5:19">
      <c r="E31" s="91"/>
      <c r="F31" s="43" t="s">
        <v>40</v>
      </c>
      <c r="G31" s="11" t="s">
        <v>21</v>
      </c>
      <c r="H31" s="46"/>
      <c r="I31" s="12">
        <v>0</v>
      </c>
      <c r="J31" s="46">
        <v>1</v>
      </c>
      <c r="K31" s="12">
        <v>1.2500000000000001E-2</v>
      </c>
      <c r="L31" s="46">
        <v>1</v>
      </c>
      <c r="M31" s="12">
        <v>1.2500000000000001E-2</v>
      </c>
      <c r="N31" s="76"/>
      <c r="O31" s="77"/>
      <c r="P31" s="48"/>
      <c r="Q31" s="34">
        <f t="shared" si="0"/>
        <v>0.76163385645379156</v>
      </c>
      <c r="R31" s="63"/>
      <c r="S31" s="70"/>
    </row>
    <row r="32" spans="5:19">
      <c r="E32" s="91"/>
      <c r="F32" s="43" t="s">
        <v>41</v>
      </c>
      <c r="G32" s="11" t="s">
        <v>21</v>
      </c>
      <c r="H32" s="46"/>
      <c r="I32" s="12">
        <v>0</v>
      </c>
      <c r="J32" s="46">
        <v>1</v>
      </c>
      <c r="K32" s="12">
        <v>1.2500000000000001E-2</v>
      </c>
      <c r="L32" s="46">
        <v>1</v>
      </c>
      <c r="M32" s="12">
        <v>1.2500000000000001E-2</v>
      </c>
      <c r="N32" s="76"/>
      <c r="O32" s="77"/>
      <c r="P32" s="48"/>
      <c r="Q32" s="34">
        <f t="shared" si="0"/>
        <v>0.76163385645379156</v>
      </c>
      <c r="R32" s="63"/>
      <c r="S32" s="70"/>
    </row>
    <row r="33" spans="5:19">
      <c r="E33" s="91"/>
      <c r="F33" s="43" t="s">
        <v>42</v>
      </c>
      <c r="G33" s="11" t="s">
        <v>21</v>
      </c>
      <c r="H33" s="46"/>
      <c r="I33" s="12">
        <v>0</v>
      </c>
      <c r="J33" s="46">
        <v>1</v>
      </c>
      <c r="K33" s="12">
        <v>1.2500000000000001E-2</v>
      </c>
      <c r="L33" s="46">
        <v>1</v>
      </c>
      <c r="M33" s="12">
        <v>1.2500000000000001E-2</v>
      </c>
      <c r="N33" s="76"/>
      <c r="O33" s="77"/>
      <c r="P33" s="48"/>
      <c r="Q33" s="34">
        <f t="shared" si="0"/>
        <v>0.76163385645379156</v>
      </c>
      <c r="R33" s="63"/>
      <c r="S33" s="70"/>
    </row>
    <row r="34" spans="5:19">
      <c r="E34" s="91"/>
      <c r="F34" s="43" t="s">
        <v>43</v>
      </c>
      <c r="G34" s="11" t="s">
        <v>21</v>
      </c>
      <c r="H34" s="46">
        <v>29</v>
      </c>
      <c r="I34" s="12">
        <v>0.36249999999999999</v>
      </c>
      <c r="J34" s="46">
        <v>28</v>
      </c>
      <c r="K34" s="12">
        <v>0.35</v>
      </c>
      <c r="L34" s="46">
        <v>57</v>
      </c>
      <c r="M34" s="12">
        <v>0.71250000000000002</v>
      </c>
      <c r="N34" s="76"/>
      <c r="O34" s="77"/>
      <c r="P34" s="48"/>
      <c r="Q34" s="34">
        <f t="shared" si="0"/>
        <v>0.43066783861305358</v>
      </c>
      <c r="R34" s="63"/>
      <c r="S34" s="70"/>
    </row>
    <row r="35" spans="5:19">
      <c r="E35" s="91"/>
      <c r="F35" s="43" t="s">
        <v>44</v>
      </c>
      <c r="G35" s="11" t="s">
        <v>21</v>
      </c>
      <c r="H35" s="46">
        <v>1</v>
      </c>
      <c r="I35" s="12">
        <v>1.2500000000000001E-2</v>
      </c>
      <c r="J35" s="46"/>
      <c r="K35" s="12">
        <v>0</v>
      </c>
      <c r="L35" s="46">
        <v>1</v>
      </c>
      <c r="M35" s="12">
        <v>1.2500000000000001E-2</v>
      </c>
      <c r="N35" s="76"/>
      <c r="O35" s="77"/>
      <c r="P35" s="48"/>
      <c r="Q35" s="34">
        <f t="shared" si="0"/>
        <v>0.23836614354620844</v>
      </c>
      <c r="R35" s="63"/>
      <c r="S35" s="70"/>
    </row>
    <row r="36" spans="5:19">
      <c r="E36" s="91"/>
      <c r="F36" s="43" t="s">
        <v>45</v>
      </c>
      <c r="G36" s="11" t="s">
        <v>21</v>
      </c>
      <c r="H36" s="46">
        <v>1</v>
      </c>
      <c r="I36" s="12">
        <v>1.2500000000000001E-2</v>
      </c>
      <c r="J36" s="46"/>
      <c r="K36" s="12">
        <v>0</v>
      </c>
      <c r="L36" s="46">
        <v>1</v>
      </c>
      <c r="M36" s="12">
        <v>1.2500000000000001E-2</v>
      </c>
      <c r="N36" s="76"/>
      <c r="O36" s="77"/>
      <c r="P36" s="48"/>
      <c r="Q36" s="34">
        <f t="shared" si="0"/>
        <v>0.23836614354620844</v>
      </c>
      <c r="R36" s="63"/>
      <c r="S36" s="70"/>
    </row>
    <row r="37" spans="5:19">
      <c r="E37" s="91"/>
      <c r="F37" s="43" t="s">
        <v>46</v>
      </c>
      <c r="G37" s="11" t="s">
        <v>21</v>
      </c>
      <c r="H37" s="46"/>
      <c r="I37" s="12">
        <v>0</v>
      </c>
      <c r="J37" s="46">
        <v>1</v>
      </c>
      <c r="K37" s="12">
        <v>1.2500000000000001E-2</v>
      </c>
      <c r="L37" s="46">
        <v>1</v>
      </c>
      <c r="M37" s="12">
        <v>1.2500000000000001E-2</v>
      </c>
      <c r="N37" s="76"/>
      <c r="O37" s="77"/>
      <c r="P37" s="48"/>
      <c r="Q37" s="34">
        <f t="shared" si="0"/>
        <v>0.76163385645379156</v>
      </c>
      <c r="R37" s="65"/>
      <c r="S37" s="71"/>
    </row>
    <row r="38" spans="5:19">
      <c r="E38" s="98" t="s">
        <v>47</v>
      </c>
      <c r="F38" s="42" t="s">
        <v>48</v>
      </c>
      <c r="G38" s="30" t="s">
        <v>21</v>
      </c>
      <c r="H38" s="45">
        <v>38</v>
      </c>
      <c r="I38" s="31">
        <v>0.47499999999999998</v>
      </c>
      <c r="J38" s="45">
        <v>39</v>
      </c>
      <c r="K38" s="31">
        <v>0.48749999999999999</v>
      </c>
      <c r="L38" s="45">
        <v>77</v>
      </c>
      <c r="M38" s="31">
        <v>0.96250000000000002</v>
      </c>
      <c r="N38" s="80" t="s">
        <v>22</v>
      </c>
      <c r="O38" s="80" t="s">
        <v>22</v>
      </c>
      <c r="P38" s="49">
        <v>0.99999999999998401</v>
      </c>
      <c r="Q38" s="33">
        <f t="shared" si="0"/>
        <v>0.6613408006928192</v>
      </c>
      <c r="R38" s="63">
        <v>5.3737538124614895E-26</v>
      </c>
      <c r="S38" s="70">
        <v>8.3827376076764993E-29</v>
      </c>
    </row>
    <row r="39" spans="5:19">
      <c r="E39" s="101"/>
      <c r="F39" s="43" t="s">
        <v>49</v>
      </c>
      <c r="G39" s="11" t="s">
        <v>21</v>
      </c>
      <c r="H39" s="46">
        <v>1</v>
      </c>
      <c r="I39" s="12">
        <v>1.2500000000000001E-2</v>
      </c>
      <c r="J39" s="46">
        <v>1</v>
      </c>
      <c r="K39" s="12">
        <v>1.2500000000000001E-2</v>
      </c>
      <c r="L39" s="46">
        <v>2</v>
      </c>
      <c r="M39" s="12">
        <v>2.5000000000000001E-2</v>
      </c>
      <c r="N39" s="76"/>
      <c r="O39" s="77"/>
      <c r="P39" s="48"/>
      <c r="Q39" s="34">
        <f t="shared" si="0"/>
        <v>0.5</v>
      </c>
      <c r="R39" s="63"/>
      <c r="S39" s="70"/>
    </row>
    <row r="40" spans="5:19">
      <c r="E40" s="99"/>
      <c r="F40" s="44" t="s">
        <v>50</v>
      </c>
      <c r="G40" s="39" t="s">
        <v>21</v>
      </c>
      <c r="H40" s="47">
        <v>1</v>
      </c>
      <c r="I40" s="40">
        <v>1.2500000000000001E-2</v>
      </c>
      <c r="J40" s="47"/>
      <c r="K40" s="40">
        <v>0</v>
      </c>
      <c r="L40" s="47">
        <v>1</v>
      </c>
      <c r="M40" s="40">
        <v>1.2500000000000001E-2</v>
      </c>
      <c r="N40" s="78"/>
      <c r="O40" s="79"/>
      <c r="P40" s="50"/>
      <c r="Q40" s="41">
        <f t="shared" si="0"/>
        <v>0.23836614354620844</v>
      </c>
      <c r="R40" s="63"/>
      <c r="S40" s="70"/>
    </row>
    <row r="41" spans="5:19">
      <c r="E41" s="92" t="s">
        <v>47</v>
      </c>
      <c r="F41" s="43" t="s">
        <v>49</v>
      </c>
      <c r="G41" s="11" t="s">
        <v>21</v>
      </c>
      <c r="H41" s="46">
        <v>40</v>
      </c>
      <c r="I41" s="12">
        <v>0.5</v>
      </c>
      <c r="J41" s="46">
        <v>40</v>
      </c>
      <c r="K41" s="12">
        <v>0.5</v>
      </c>
      <c r="L41" s="46">
        <v>80</v>
      </c>
      <c r="M41" s="12">
        <v>1</v>
      </c>
      <c r="N41" s="80" t="s">
        <v>22</v>
      </c>
      <c r="O41" s="80" t="s">
        <v>22</v>
      </c>
      <c r="P41" s="48" t="s">
        <v>21</v>
      </c>
      <c r="Q41" s="36" t="s">
        <v>21</v>
      </c>
      <c r="R41" s="68"/>
      <c r="S41" s="73"/>
    </row>
    <row r="42" spans="5:19">
      <c r="E42" s="98" t="s">
        <v>47</v>
      </c>
      <c r="F42" s="42" t="s">
        <v>51</v>
      </c>
      <c r="G42" s="30" t="s">
        <v>21</v>
      </c>
      <c r="H42" s="45">
        <v>19</v>
      </c>
      <c r="I42" s="31">
        <v>0.23749999999999999</v>
      </c>
      <c r="J42" s="45">
        <v>22</v>
      </c>
      <c r="K42" s="31">
        <v>0.27500000000000002</v>
      </c>
      <c r="L42" s="45">
        <v>41</v>
      </c>
      <c r="M42" s="31">
        <v>0.51249999999999996</v>
      </c>
      <c r="N42" s="74"/>
      <c r="O42" s="75"/>
      <c r="P42" s="49">
        <v>0.65492090960325711</v>
      </c>
      <c r="Q42" s="33">
        <f t="shared" si="0"/>
        <v>0.68242471862496612</v>
      </c>
      <c r="R42" s="63">
        <v>0.8232521732114233</v>
      </c>
      <c r="S42" s="70">
        <v>0.50262119491014912</v>
      </c>
    </row>
    <row r="43" spans="5:19">
      <c r="E43" s="99"/>
      <c r="F43" s="44" t="s">
        <v>50</v>
      </c>
      <c r="G43" s="39" t="s">
        <v>21</v>
      </c>
      <c r="H43" s="47">
        <v>21</v>
      </c>
      <c r="I43" s="40">
        <v>0.26250000000000001</v>
      </c>
      <c r="J43" s="47">
        <v>18</v>
      </c>
      <c r="K43" s="40">
        <v>0.22500000000000001</v>
      </c>
      <c r="L43" s="47">
        <v>39</v>
      </c>
      <c r="M43" s="40">
        <v>0.48749999999999999</v>
      </c>
      <c r="N43" s="78"/>
      <c r="O43" s="79"/>
      <c r="P43" s="50"/>
      <c r="Q43" s="41">
        <f t="shared" si="0"/>
        <v>0.31757528137503399</v>
      </c>
      <c r="R43" s="63"/>
      <c r="S43" s="70"/>
    </row>
    <row r="44" spans="5:19">
      <c r="E44" s="100" t="s">
        <v>47</v>
      </c>
      <c r="F44" s="43" t="s">
        <v>52</v>
      </c>
      <c r="G44" s="11" t="s">
        <v>21</v>
      </c>
      <c r="H44" s="46">
        <v>23</v>
      </c>
      <c r="I44" s="12">
        <v>0.28749999999999998</v>
      </c>
      <c r="J44" s="46">
        <v>14</v>
      </c>
      <c r="K44" s="12">
        <v>0.17499999999999999</v>
      </c>
      <c r="L44" s="46">
        <v>37</v>
      </c>
      <c r="M44" s="12">
        <v>0.46250000000000002</v>
      </c>
      <c r="N44" s="80" t="s">
        <v>22</v>
      </c>
      <c r="O44" s="80" t="s">
        <v>22</v>
      </c>
      <c r="P44" s="48">
        <v>7.2171008041400905E-2</v>
      </c>
      <c r="Q44" s="34">
        <f t="shared" si="0"/>
        <v>7.6783581869215856E-2</v>
      </c>
      <c r="R44" s="62">
        <v>0.26347288258213419</v>
      </c>
      <c r="S44" s="69">
        <v>1.3407788853497558E-2</v>
      </c>
    </row>
    <row r="45" spans="5:19">
      <c r="E45" s="101"/>
      <c r="F45" s="43" t="s">
        <v>51</v>
      </c>
      <c r="G45" s="11" t="s">
        <v>21</v>
      </c>
      <c r="H45" s="46">
        <v>17</v>
      </c>
      <c r="I45" s="12">
        <v>0.21249999999999999</v>
      </c>
      <c r="J45" s="46">
        <v>26</v>
      </c>
      <c r="K45" s="12">
        <v>0.32500000000000001</v>
      </c>
      <c r="L45" s="46">
        <v>43</v>
      </c>
      <c r="M45" s="12">
        <v>0.53749999999999998</v>
      </c>
      <c r="N45" s="76"/>
      <c r="O45" s="77"/>
      <c r="P45" s="48"/>
      <c r="Q45" s="34">
        <f t="shared" si="0"/>
        <v>0.92321641813078426</v>
      </c>
      <c r="R45" s="65"/>
      <c r="S45" s="71"/>
    </row>
    <row r="46" spans="5:19">
      <c r="E46" s="98" t="s">
        <v>47</v>
      </c>
      <c r="F46" s="42" t="s">
        <v>53</v>
      </c>
      <c r="G46" s="30" t="s">
        <v>21</v>
      </c>
      <c r="H46" s="45">
        <v>2</v>
      </c>
      <c r="I46" s="31">
        <v>2.5000000000000001E-2</v>
      </c>
      <c r="J46" s="45">
        <v>4</v>
      </c>
      <c r="K46" s="31">
        <v>0.05</v>
      </c>
      <c r="L46" s="45">
        <v>6</v>
      </c>
      <c r="M46" s="31">
        <v>7.4999999999999997E-2</v>
      </c>
      <c r="N46" s="80" t="s">
        <v>22</v>
      </c>
      <c r="O46" s="80" t="s">
        <v>22</v>
      </c>
      <c r="P46" s="49">
        <v>0.67516028275521967</v>
      </c>
      <c r="Q46" s="33">
        <f t="shared" si="0"/>
        <v>0.72584691565732606</v>
      </c>
      <c r="R46" s="63">
        <v>1.134809483358578E-17</v>
      </c>
      <c r="S46" s="70">
        <v>1.5720539302551303E-13</v>
      </c>
    </row>
    <row r="47" spans="5:19">
      <c r="E47" s="99"/>
      <c r="F47" s="44" t="s">
        <v>51</v>
      </c>
      <c r="G47" s="39" t="s">
        <v>21</v>
      </c>
      <c r="H47" s="47">
        <v>38</v>
      </c>
      <c r="I47" s="40">
        <v>0.47499999999999998</v>
      </c>
      <c r="J47" s="47">
        <v>36</v>
      </c>
      <c r="K47" s="40">
        <v>0.45</v>
      </c>
      <c r="L47" s="47">
        <v>74</v>
      </c>
      <c r="M47" s="40">
        <v>0.92500000000000004</v>
      </c>
      <c r="N47" s="78"/>
      <c r="O47" s="79"/>
      <c r="P47" s="50"/>
      <c r="Q47" s="41">
        <f t="shared" si="0"/>
        <v>0.27415308434267416</v>
      </c>
      <c r="R47" s="63"/>
      <c r="S47" s="70"/>
    </row>
    <row r="48" spans="5:19">
      <c r="E48" s="98" t="s">
        <v>54</v>
      </c>
      <c r="F48" s="42" t="s">
        <v>55</v>
      </c>
      <c r="G48" s="30" t="s">
        <v>21</v>
      </c>
      <c r="H48" s="45">
        <v>0</v>
      </c>
      <c r="I48" s="31">
        <v>0</v>
      </c>
      <c r="J48" s="45">
        <v>1</v>
      </c>
      <c r="K48" s="31">
        <v>1.2500000000000001E-2</v>
      </c>
      <c r="L48" s="45">
        <v>1</v>
      </c>
      <c r="M48" s="31">
        <v>1.2500000000000001E-2</v>
      </c>
      <c r="N48" s="80" t="s">
        <v>22</v>
      </c>
      <c r="O48" s="80" t="s">
        <v>22</v>
      </c>
      <c r="P48" s="49">
        <v>0.99999999999994738</v>
      </c>
      <c r="Q48" s="33">
        <f t="shared" si="0"/>
        <v>0.76163385645379156</v>
      </c>
      <c r="R48" s="62">
        <v>0</v>
      </c>
      <c r="S48" s="69">
        <v>0</v>
      </c>
    </row>
    <row r="49" spans="5:19">
      <c r="E49" s="101"/>
      <c r="F49" s="43" t="s">
        <v>56</v>
      </c>
      <c r="G49" s="11" t="s">
        <v>21</v>
      </c>
      <c r="H49" s="46">
        <v>1</v>
      </c>
      <c r="I49" s="12">
        <v>1.2500000000000001E-2</v>
      </c>
      <c r="J49" s="46">
        <v>1</v>
      </c>
      <c r="K49" s="12">
        <v>1.2500000000000001E-2</v>
      </c>
      <c r="L49" s="46">
        <v>2</v>
      </c>
      <c r="M49" s="12">
        <v>2.5000000000000001E-2</v>
      </c>
      <c r="N49" s="76"/>
      <c r="O49" s="77"/>
      <c r="P49" s="48"/>
      <c r="Q49" s="34">
        <f t="shared" si="0"/>
        <v>0.5</v>
      </c>
      <c r="R49" s="63"/>
      <c r="S49" s="70"/>
    </row>
    <row r="50" spans="5:19">
      <c r="E50" s="101"/>
      <c r="F50" s="43" t="s">
        <v>57</v>
      </c>
      <c r="G50" s="11" t="s">
        <v>21</v>
      </c>
      <c r="H50" s="46">
        <v>1</v>
      </c>
      <c r="I50" s="12">
        <v>1.2500000000000001E-2</v>
      </c>
      <c r="J50" s="46">
        <v>0</v>
      </c>
      <c r="K50" s="12">
        <v>0</v>
      </c>
      <c r="L50" s="46">
        <v>1</v>
      </c>
      <c r="M50" s="12">
        <v>1.2500000000000001E-2</v>
      </c>
      <c r="N50" s="76"/>
      <c r="O50" s="77"/>
      <c r="P50" s="48"/>
      <c r="Q50" s="34">
        <f t="shared" si="0"/>
        <v>0.23836614354620844</v>
      </c>
      <c r="R50" s="63"/>
      <c r="S50" s="70"/>
    </row>
    <row r="51" spans="5:19">
      <c r="E51" s="101"/>
      <c r="F51" s="43" t="s">
        <v>58</v>
      </c>
      <c r="G51" s="11" t="s">
        <v>21</v>
      </c>
      <c r="H51" s="46">
        <v>37</v>
      </c>
      <c r="I51" s="12">
        <v>0.46250000000000002</v>
      </c>
      <c r="J51" s="46">
        <v>36</v>
      </c>
      <c r="K51" s="12">
        <v>0.45</v>
      </c>
      <c r="L51" s="46">
        <v>73</v>
      </c>
      <c r="M51" s="12">
        <v>0.91249999999999998</v>
      </c>
      <c r="N51" s="76"/>
      <c r="O51" s="77"/>
      <c r="P51" s="48"/>
      <c r="Q51" s="34">
        <f t="shared" si="0"/>
        <v>0.38982243671856631</v>
      </c>
      <c r="R51" s="63"/>
      <c r="S51" s="70"/>
    </row>
    <row r="52" spans="5:19">
      <c r="E52" s="101"/>
      <c r="F52" s="43" t="s">
        <v>59</v>
      </c>
      <c r="G52" s="11" t="s">
        <v>21</v>
      </c>
      <c r="H52" s="46">
        <v>1</v>
      </c>
      <c r="I52" s="12">
        <v>1.2500000000000001E-2</v>
      </c>
      <c r="J52" s="46">
        <v>1</v>
      </c>
      <c r="K52" s="12">
        <v>1.2500000000000001E-2</v>
      </c>
      <c r="L52" s="46">
        <v>2</v>
      </c>
      <c r="M52" s="12">
        <v>2.5000000000000001E-2</v>
      </c>
      <c r="N52" s="76"/>
      <c r="O52" s="77"/>
      <c r="P52" s="48"/>
      <c r="Q52" s="34">
        <f t="shared" si="0"/>
        <v>0.5</v>
      </c>
      <c r="R52" s="63"/>
      <c r="S52" s="70"/>
    </row>
    <row r="53" spans="5:19">
      <c r="E53" s="99"/>
      <c r="F53" s="44" t="s">
        <v>60</v>
      </c>
      <c r="G53" s="39" t="s">
        <v>21</v>
      </c>
      <c r="H53" s="47">
        <v>0</v>
      </c>
      <c r="I53" s="40">
        <v>0</v>
      </c>
      <c r="J53" s="47">
        <v>1</v>
      </c>
      <c r="K53" s="40">
        <v>1.2500000000000001E-2</v>
      </c>
      <c r="L53" s="47">
        <v>1</v>
      </c>
      <c r="M53" s="40">
        <v>1.2500000000000001E-2</v>
      </c>
      <c r="N53" s="78"/>
      <c r="O53" s="79"/>
      <c r="P53" s="50"/>
      <c r="Q53" s="41">
        <f t="shared" si="0"/>
        <v>0.76163385645379156</v>
      </c>
      <c r="R53" s="65"/>
      <c r="S53" s="71"/>
    </row>
    <row r="54" spans="5:19">
      <c r="E54" s="100" t="s">
        <v>61</v>
      </c>
      <c r="F54" s="43" t="s">
        <v>62</v>
      </c>
      <c r="G54" s="11" t="s">
        <v>21</v>
      </c>
      <c r="H54" s="46">
        <v>5</v>
      </c>
      <c r="I54" s="12">
        <v>6.25E-2</v>
      </c>
      <c r="J54" s="46">
        <v>10</v>
      </c>
      <c r="K54" s="12">
        <v>0.125</v>
      </c>
      <c r="L54" s="46">
        <v>15</v>
      </c>
      <c r="M54" s="12">
        <v>0.1875</v>
      </c>
      <c r="N54" s="80" t="s">
        <v>22</v>
      </c>
      <c r="O54" s="80" t="s">
        <v>22</v>
      </c>
      <c r="P54" s="48">
        <v>0.33299588937448371</v>
      </c>
      <c r="Q54" s="34">
        <f t="shared" si="0"/>
        <v>0.84440766558869107</v>
      </c>
      <c r="R54" s="63">
        <v>4.188704899116314E-7</v>
      </c>
      <c r="S54" s="70">
        <v>5.2519805495783259E-7</v>
      </c>
    </row>
    <row r="55" spans="5:19">
      <c r="E55" s="101"/>
      <c r="F55" s="43" t="s">
        <v>63</v>
      </c>
      <c r="G55" s="11" t="s">
        <v>21</v>
      </c>
      <c r="H55" s="46">
        <v>20</v>
      </c>
      <c r="I55" s="12">
        <v>0.25</v>
      </c>
      <c r="J55" s="46">
        <v>20</v>
      </c>
      <c r="K55" s="12">
        <v>0.25</v>
      </c>
      <c r="L55" s="46">
        <v>40</v>
      </c>
      <c r="M55" s="12">
        <v>0.5</v>
      </c>
      <c r="N55" s="76"/>
      <c r="O55" s="77"/>
      <c r="P55" s="48"/>
      <c r="Q55" s="34">
        <f t="shared" si="0"/>
        <v>0.5</v>
      </c>
      <c r="R55" s="63"/>
      <c r="S55" s="70"/>
    </row>
    <row r="56" spans="5:19">
      <c r="E56" s="101"/>
      <c r="F56" s="43" t="s">
        <v>64</v>
      </c>
      <c r="G56" s="11" t="s">
        <v>21</v>
      </c>
      <c r="H56" s="46">
        <v>14</v>
      </c>
      <c r="I56" s="12">
        <v>0.17499999999999999</v>
      </c>
      <c r="J56" s="46">
        <v>10</v>
      </c>
      <c r="K56" s="12">
        <v>0.125</v>
      </c>
      <c r="L56" s="46">
        <v>24</v>
      </c>
      <c r="M56" s="12">
        <v>0.3</v>
      </c>
      <c r="N56" s="76"/>
      <c r="O56" s="77"/>
      <c r="P56" s="48"/>
      <c r="Q56" s="34">
        <f t="shared" si="0"/>
        <v>0.24507648020791262</v>
      </c>
      <c r="R56" s="63"/>
      <c r="S56" s="70"/>
    </row>
    <row r="57" spans="5:19">
      <c r="E57" s="101"/>
      <c r="F57" s="43" t="s">
        <v>65</v>
      </c>
      <c r="G57" s="11" t="s">
        <v>21</v>
      </c>
      <c r="H57" s="46">
        <v>1</v>
      </c>
      <c r="I57" s="12">
        <v>1.2500000000000001E-2</v>
      </c>
      <c r="J57" s="46"/>
      <c r="K57" s="12">
        <v>0</v>
      </c>
      <c r="L57" s="46">
        <v>1</v>
      </c>
      <c r="M57" s="12">
        <v>1.2500000000000001E-2</v>
      </c>
      <c r="N57" s="76"/>
      <c r="O57" s="77"/>
      <c r="P57" s="48"/>
      <c r="Q57" s="34">
        <f t="shared" si="0"/>
        <v>0.23836614354620844</v>
      </c>
      <c r="R57" s="63"/>
      <c r="S57" s="70"/>
    </row>
    <row r="58" spans="5:19">
      <c r="E58" s="98" t="s">
        <v>66</v>
      </c>
      <c r="F58" s="42" t="s">
        <v>67</v>
      </c>
      <c r="G58" s="30" t="s">
        <v>21</v>
      </c>
      <c r="H58" s="45">
        <v>5</v>
      </c>
      <c r="I58" s="31">
        <v>6.25E-2</v>
      </c>
      <c r="J58" s="45"/>
      <c r="K58" s="31">
        <v>0</v>
      </c>
      <c r="L58" s="45">
        <v>5</v>
      </c>
      <c r="M58" s="31">
        <v>6.25E-2</v>
      </c>
      <c r="N58" s="80" t="s">
        <v>22</v>
      </c>
      <c r="O58" s="80" t="s">
        <v>22</v>
      </c>
      <c r="P58" s="49">
        <v>5.5496393244219337E-2</v>
      </c>
      <c r="Q58" s="33">
        <f t="shared" si="0"/>
        <v>5.1235217429874691E-2</v>
      </c>
      <c r="R58" s="62">
        <v>6.4007259978715703E-2</v>
      </c>
      <c r="S58" s="69">
        <v>1.1111967872845518E-5</v>
      </c>
    </row>
    <row r="59" spans="5:19">
      <c r="E59" s="101"/>
      <c r="F59" s="43" t="s">
        <v>68</v>
      </c>
      <c r="G59" s="11" t="s">
        <v>21</v>
      </c>
      <c r="H59" s="46">
        <v>11</v>
      </c>
      <c r="I59" s="12">
        <v>0.13750000000000001</v>
      </c>
      <c r="J59" s="46">
        <v>11</v>
      </c>
      <c r="K59" s="12">
        <v>0.13750000000000001</v>
      </c>
      <c r="L59" s="46">
        <v>22</v>
      </c>
      <c r="M59" s="12">
        <v>0.27500000000000002</v>
      </c>
      <c r="N59" s="76"/>
      <c r="O59" s="77"/>
      <c r="P59" s="48"/>
      <c r="Q59" s="34">
        <f t="shared" si="0"/>
        <v>0.5</v>
      </c>
      <c r="R59" s="63"/>
      <c r="S59" s="70"/>
    </row>
    <row r="60" spans="5:19">
      <c r="E60" s="101"/>
      <c r="F60" s="43" t="s">
        <v>69</v>
      </c>
      <c r="G60" s="11" t="s">
        <v>21</v>
      </c>
      <c r="H60" s="46">
        <v>11</v>
      </c>
      <c r="I60" s="12">
        <v>0.13750000000000001</v>
      </c>
      <c r="J60" s="46">
        <v>7</v>
      </c>
      <c r="K60" s="12">
        <v>8.7499999999999994E-2</v>
      </c>
      <c r="L60" s="46">
        <v>18</v>
      </c>
      <c r="M60" s="12">
        <v>0.22500000000000001</v>
      </c>
      <c r="N60" s="76"/>
      <c r="O60" s="77"/>
      <c r="P60" s="48"/>
      <c r="Q60" s="34">
        <f t="shared" si="0"/>
        <v>0.22444033275384423</v>
      </c>
      <c r="R60" s="63"/>
      <c r="S60" s="70"/>
    </row>
    <row r="61" spans="5:19">
      <c r="E61" s="101"/>
      <c r="F61" s="43" t="s">
        <v>70</v>
      </c>
      <c r="G61" s="11" t="s">
        <v>21</v>
      </c>
      <c r="H61" s="46">
        <v>5</v>
      </c>
      <c r="I61" s="12">
        <v>6.25E-2</v>
      </c>
      <c r="J61" s="46">
        <v>6</v>
      </c>
      <c r="K61" s="12">
        <v>7.4999999999999997E-2</v>
      </c>
      <c r="L61" s="46">
        <v>11</v>
      </c>
      <c r="M61" s="12">
        <v>0.13750000000000001</v>
      </c>
      <c r="N61" s="76"/>
      <c r="O61" s="77"/>
      <c r="P61" s="48"/>
      <c r="Q61" s="34">
        <f t="shared" si="0"/>
        <v>0.59078580176785256</v>
      </c>
      <c r="R61" s="63"/>
      <c r="S61" s="70"/>
    </row>
    <row r="62" spans="5:19">
      <c r="E62" s="101"/>
      <c r="F62" s="43" t="s">
        <v>71</v>
      </c>
      <c r="G62" s="11" t="s">
        <v>21</v>
      </c>
      <c r="H62" s="46">
        <v>5</v>
      </c>
      <c r="I62" s="12">
        <v>6.25E-2</v>
      </c>
      <c r="J62" s="46">
        <v>14</v>
      </c>
      <c r="K62" s="12">
        <v>0.17499999999999999</v>
      </c>
      <c r="L62" s="46">
        <v>19</v>
      </c>
      <c r="M62" s="12">
        <v>0.23749999999999999</v>
      </c>
      <c r="N62" s="76"/>
      <c r="O62" s="77"/>
      <c r="P62" s="48"/>
      <c r="Q62" s="34">
        <f t="shared" si="0"/>
        <v>0.95273575654529308</v>
      </c>
      <c r="R62" s="63"/>
      <c r="S62" s="70"/>
    </row>
    <row r="63" spans="5:19">
      <c r="E63" s="99"/>
      <c r="F63" s="44" t="s">
        <v>72</v>
      </c>
      <c r="G63" s="39" t="s">
        <v>21</v>
      </c>
      <c r="H63" s="47">
        <v>3</v>
      </c>
      <c r="I63" s="40">
        <v>3.7499999999999999E-2</v>
      </c>
      <c r="J63" s="47">
        <v>2</v>
      </c>
      <c r="K63" s="40">
        <v>2.5000000000000001E-2</v>
      </c>
      <c r="L63" s="47">
        <v>5</v>
      </c>
      <c r="M63" s="40">
        <v>6.25E-2</v>
      </c>
      <c r="N63" s="78"/>
      <c r="O63" s="79"/>
      <c r="P63" s="50"/>
      <c r="Q63" s="41">
        <f t="shared" si="0"/>
        <v>0.37198573903752841</v>
      </c>
      <c r="R63" s="65"/>
      <c r="S63" s="71"/>
    </row>
    <row r="64" spans="5:19">
      <c r="E64" s="117" t="s">
        <v>73</v>
      </c>
      <c r="F64" s="43" t="s">
        <v>74</v>
      </c>
      <c r="G64" s="11">
        <v>3</v>
      </c>
      <c r="H64" s="46">
        <v>7</v>
      </c>
      <c r="I64" s="12">
        <v>8.7499999999999994E-2</v>
      </c>
      <c r="J64" s="52">
        <v>19</v>
      </c>
      <c r="K64" s="12">
        <v>0.23749999999999999</v>
      </c>
      <c r="L64" s="46">
        <v>26</v>
      </c>
      <c r="M64" s="12">
        <v>0.32500000000000001</v>
      </c>
      <c r="N64" s="76">
        <f>+(G64*H64+G65*H65+G66*H66+G67*H67)/40</f>
        <v>4.45</v>
      </c>
      <c r="O64" s="77">
        <f>+(G64*J64+G65*J65+G66*J66+G67*J67)/40</f>
        <v>3.4750000000000001</v>
      </c>
      <c r="P64" s="48">
        <v>6.8654478611025055E-4</v>
      </c>
      <c r="Q64" s="34">
        <f t="shared" si="0"/>
        <v>0.97859088502439462</v>
      </c>
      <c r="R64" s="63">
        <v>1.9265684932753268E-10</v>
      </c>
      <c r="S64" s="70">
        <v>9.9032458863220298E-4</v>
      </c>
    </row>
    <row r="65" spans="5:19">
      <c r="E65" s="118"/>
      <c r="F65" s="43" t="s">
        <v>75</v>
      </c>
      <c r="G65" s="11">
        <v>5</v>
      </c>
      <c r="H65" s="52">
        <v>25</v>
      </c>
      <c r="I65" s="12">
        <v>0.3125</v>
      </c>
      <c r="J65" s="46">
        <v>10</v>
      </c>
      <c r="K65" s="12">
        <v>0.125</v>
      </c>
      <c r="L65" s="46">
        <v>35</v>
      </c>
      <c r="M65" s="12">
        <v>0.4375</v>
      </c>
      <c r="N65" s="76"/>
      <c r="O65" s="77"/>
      <c r="P65" s="48"/>
      <c r="Q65" s="34">
        <f t="shared" si="0"/>
        <v>8.4137047413783694E-3</v>
      </c>
      <c r="R65" s="63"/>
      <c r="S65" s="70"/>
    </row>
    <row r="66" spans="5:19">
      <c r="E66" s="118"/>
      <c r="F66" s="43" t="s">
        <v>76</v>
      </c>
      <c r="G66" s="11">
        <v>4</v>
      </c>
      <c r="H66" s="46">
        <v>8</v>
      </c>
      <c r="I66" s="12">
        <v>0.1</v>
      </c>
      <c r="J66" s="46">
        <v>7</v>
      </c>
      <c r="K66" s="12">
        <v>8.7499999999999994E-2</v>
      </c>
      <c r="L66" s="46">
        <v>15</v>
      </c>
      <c r="M66" s="12">
        <v>0.1875</v>
      </c>
      <c r="N66" s="76"/>
      <c r="O66" s="77"/>
      <c r="P66" s="48"/>
      <c r="Q66" s="34">
        <f t="shared" si="0"/>
        <v>0.4197442181621327</v>
      </c>
      <c r="R66" s="63"/>
      <c r="S66" s="70"/>
    </row>
    <row r="67" spans="5:19">
      <c r="E67" s="118"/>
      <c r="F67" s="43" t="s">
        <v>77</v>
      </c>
      <c r="G67" s="11">
        <v>1</v>
      </c>
      <c r="H67" s="46"/>
      <c r="I67" s="12">
        <v>0</v>
      </c>
      <c r="J67" s="46">
        <v>4</v>
      </c>
      <c r="K67" s="12">
        <v>0.05</v>
      </c>
      <c r="L67" s="46">
        <v>4</v>
      </c>
      <c r="M67" s="12">
        <v>0.05</v>
      </c>
      <c r="N67" s="76"/>
      <c r="O67" s="77"/>
      <c r="P67" s="48"/>
      <c r="Q67" s="34">
        <f t="shared" si="0"/>
        <v>0.9266034563457145</v>
      </c>
      <c r="R67" s="63"/>
      <c r="S67" s="70"/>
    </row>
    <row r="68" spans="5:19">
      <c r="E68" s="119" t="s">
        <v>78</v>
      </c>
      <c r="F68" s="42" t="s">
        <v>74</v>
      </c>
      <c r="G68" s="30">
        <v>3</v>
      </c>
      <c r="H68" s="45">
        <v>11</v>
      </c>
      <c r="I68" s="31">
        <v>0.13750000000000001</v>
      </c>
      <c r="J68" s="45">
        <v>13</v>
      </c>
      <c r="K68" s="31">
        <v>0.16250000000000001</v>
      </c>
      <c r="L68" s="45">
        <v>24</v>
      </c>
      <c r="M68" s="31">
        <v>0.3</v>
      </c>
      <c r="N68" s="74">
        <f>+(G68*H68+G69*H69+G70*H70+G71*H71)/40</f>
        <v>3.9</v>
      </c>
      <c r="O68" s="75">
        <f>+(G68*J68+G69*J69+G70*J70+G71*J71)/40</f>
        <v>2.9750000000000001</v>
      </c>
      <c r="P68" s="49">
        <v>3.3886596382831362E-2</v>
      </c>
      <c r="Q68" s="33">
        <f t="shared" si="0"/>
        <v>0.63496513620997885</v>
      </c>
      <c r="R68" s="62">
        <v>5.7384266551674702E-3</v>
      </c>
      <c r="S68" s="69">
        <v>0.33669611936097016</v>
      </c>
    </row>
    <row r="69" spans="5:19">
      <c r="E69" s="116"/>
      <c r="F69" s="43" t="s">
        <v>75</v>
      </c>
      <c r="G69" s="11">
        <v>5</v>
      </c>
      <c r="H69" s="52">
        <v>16</v>
      </c>
      <c r="I69" s="12">
        <v>0.2</v>
      </c>
      <c r="J69" s="46">
        <v>8</v>
      </c>
      <c r="K69" s="12">
        <v>0.1</v>
      </c>
      <c r="L69" s="46">
        <v>24</v>
      </c>
      <c r="M69" s="12">
        <v>0.3</v>
      </c>
      <c r="N69" s="76"/>
      <c r="O69" s="77"/>
      <c r="P69" s="48"/>
      <c r="Q69" s="34">
        <f t="shared" si="0"/>
        <v>8.3773138744308584E-2</v>
      </c>
      <c r="R69" s="63"/>
      <c r="S69" s="70"/>
    </row>
    <row r="70" spans="5:19">
      <c r="E70" s="116"/>
      <c r="F70" s="43" t="s">
        <v>76</v>
      </c>
      <c r="G70" s="11">
        <v>4</v>
      </c>
      <c r="H70" s="46">
        <v>10</v>
      </c>
      <c r="I70" s="12">
        <v>0.125</v>
      </c>
      <c r="J70" s="46">
        <v>7</v>
      </c>
      <c r="K70" s="12">
        <v>8.7499999999999994E-2</v>
      </c>
      <c r="L70" s="46">
        <v>17</v>
      </c>
      <c r="M70" s="12">
        <v>0.21249999999999999</v>
      </c>
      <c r="N70" s="76"/>
      <c r="O70" s="77"/>
      <c r="P70" s="48"/>
      <c r="Q70" s="34">
        <f t="shared" ref="Q70:Q133" si="1">1-NORMSDIST((I70-K70)/SQRT(M70*(1-M70)*(2/80)))</f>
        <v>0.2810345162101604</v>
      </c>
      <c r="R70" s="63"/>
      <c r="S70" s="70"/>
    </row>
    <row r="71" spans="5:19">
      <c r="E71" s="120"/>
      <c r="F71" s="44" t="s">
        <v>77</v>
      </c>
      <c r="G71" s="39">
        <v>1</v>
      </c>
      <c r="H71" s="47">
        <v>3</v>
      </c>
      <c r="I71" s="40">
        <v>3.7499999999999999E-2</v>
      </c>
      <c r="J71" s="51">
        <v>12</v>
      </c>
      <c r="K71" s="40">
        <v>0.15</v>
      </c>
      <c r="L71" s="47">
        <v>15</v>
      </c>
      <c r="M71" s="40">
        <v>0.1875</v>
      </c>
      <c r="N71" s="78"/>
      <c r="O71" s="79"/>
      <c r="P71" s="50"/>
      <c r="Q71" s="41">
        <f t="shared" si="1"/>
        <v>0.96584306842455059</v>
      </c>
      <c r="R71" s="65"/>
      <c r="S71" s="71"/>
    </row>
    <row r="72" spans="5:19">
      <c r="E72" s="115" t="s">
        <v>79</v>
      </c>
      <c r="F72" s="43" t="s">
        <v>74</v>
      </c>
      <c r="G72" s="11">
        <v>3</v>
      </c>
      <c r="H72" s="46">
        <v>2</v>
      </c>
      <c r="I72" s="12">
        <v>2.5000000000000001E-2</v>
      </c>
      <c r="J72" s="52">
        <v>12</v>
      </c>
      <c r="K72" s="12">
        <v>0.15</v>
      </c>
      <c r="L72" s="46">
        <v>14</v>
      </c>
      <c r="M72" s="12">
        <v>0.17499999999999999</v>
      </c>
      <c r="N72" s="76">
        <f>+(G72*H72+G73*H73+G74*H74+G75*H75)/40</f>
        <v>4.6500000000000004</v>
      </c>
      <c r="O72" s="77">
        <f>+(G72*J72+G73*J73+G74*J74+G75*J75)/40</f>
        <v>4.125</v>
      </c>
      <c r="P72" s="48">
        <v>1.1188709278924659E-2</v>
      </c>
      <c r="Q72" s="34">
        <f t="shared" si="1"/>
        <v>0.98126592146124725</v>
      </c>
      <c r="R72" s="63">
        <v>4.7085728769336055E-15</v>
      </c>
      <c r="S72" s="70">
        <v>3.3942993517151352E-6</v>
      </c>
    </row>
    <row r="73" spans="5:19">
      <c r="E73" s="116"/>
      <c r="F73" s="43" t="s">
        <v>75</v>
      </c>
      <c r="G73" s="11">
        <v>5</v>
      </c>
      <c r="H73" s="46">
        <v>28</v>
      </c>
      <c r="I73" s="12">
        <v>0.35</v>
      </c>
      <c r="J73" s="46">
        <v>20</v>
      </c>
      <c r="K73" s="12">
        <v>0.25</v>
      </c>
      <c r="L73" s="46">
        <v>48</v>
      </c>
      <c r="M73" s="12">
        <v>0.6</v>
      </c>
      <c r="N73" s="76"/>
      <c r="O73" s="77"/>
      <c r="P73" s="48"/>
      <c r="Q73" s="34">
        <f t="shared" si="1"/>
        <v>9.835280122947343E-2</v>
      </c>
      <c r="R73" s="63"/>
      <c r="S73" s="70"/>
    </row>
    <row r="74" spans="5:19">
      <c r="E74" s="116"/>
      <c r="F74" s="43" t="s">
        <v>76</v>
      </c>
      <c r="G74" s="11">
        <v>4</v>
      </c>
      <c r="H74" s="46">
        <v>10</v>
      </c>
      <c r="I74" s="12">
        <v>0.125</v>
      </c>
      <c r="J74" s="46">
        <v>7</v>
      </c>
      <c r="K74" s="12">
        <v>8.7499999999999994E-2</v>
      </c>
      <c r="L74" s="46">
        <v>17</v>
      </c>
      <c r="M74" s="12">
        <v>0.21249999999999999</v>
      </c>
      <c r="N74" s="76"/>
      <c r="O74" s="77"/>
      <c r="P74" s="48"/>
      <c r="Q74" s="34">
        <f t="shared" si="1"/>
        <v>0.2810345162101604</v>
      </c>
      <c r="R74" s="63"/>
      <c r="S74" s="70"/>
    </row>
    <row r="75" spans="5:19">
      <c r="E75" s="116"/>
      <c r="F75" s="43" t="s">
        <v>77</v>
      </c>
      <c r="G75" s="11">
        <v>1</v>
      </c>
      <c r="H75" s="46"/>
      <c r="I75" s="12">
        <v>0</v>
      </c>
      <c r="J75" s="46">
        <v>1</v>
      </c>
      <c r="K75" s="12">
        <v>1.2500000000000001E-2</v>
      </c>
      <c r="L75" s="46">
        <v>1</v>
      </c>
      <c r="M75" s="12">
        <v>1.2500000000000001E-2</v>
      </c>
      <c r="N75" s="76"/>
      <c r="O75" s="77"/>
      <c r="P75" s="48"/>
      <c r="Q75" s="34">
        <f t="shared" si="1"/>
        <v>0.76163385645379156</v>
      </c>
      <c r="R75" s="63"/>
      <c r="S75" s="70"/>
    </row>
    <row r="76" spans="5:19">
      <c r="E76" s="119" t="s">
        <v>80</v>
      </c>
      <c r="F76" s="42" t="s">
        <v>74</v>
      </c>
      <c r="G76" s="30">
        <v>3</v>
      </c>
      <c r="H76" s="45">
        <v>4</v>
      </c>
      <c r="I76" s="31">
        <v>0.05</v>
      </c>
      <c r="J76" s="45">
        <v>9</v>
      </c>
      <c r="K76" s="31">
        <v>0.1125</v>
      </c>
      <c r="L76" s="45">
        <v>13</v>
      </c>
      <c r="M76" s="31">
        <v>0.16250000000000001</v>
      </c>
      <c r="N76" s="74">
        <f>+(G76*H76+G77*H77+G78*H78+G79*H79)/40</f>
        <v>4.6749999999999998</v>
      </c>
      <c r="O76" s="75">
        <f>+(G76*J76+G77*J77+G78*J78+G79*J79)/40</f>
        <v>4.2249999999999996</v>
      </c>
      <c r="P76" s="49">
        <v>9.4416298248374428E-2</v>
      </c>
      <c r="Q76" s="33">
        <f t="shared" si="1"/>
        <v>0.85802697007528717</v>
      </c>
      <c r="R76" s="62">
        <v>1.5252103209707578E-17</v>
      </c>
      <c r="S76" s="69">
        <v>2.2097833551159455E-6</v>
      </c>
    </row>
    <row r="77" spans="5:19">
      <c r="E77" s="116"/>
      <c r="F77" s="43" t="s">
        <v>75</v>
      </c>
      <c r="G77" s="11">
        <v>5</v>
      </c>
      <c r="H77" s="46">
        <v>31</v>
      </c>
      <c r="I77" s="12">
        <v>0.38750000000000001</v>
      </c>
      <c r="J77" s="46">
        <v>21</v>
      </c>
      <c r="K77" s="12">
        <v>0.26250000000000001</v>
      </c>
      <c r="L77" s="46">
        <v>52</v>
      </c>
      <c r="M77" s="12">
        <v>0.65</v>
      </c>
      <c r="N77" s="76"/>
      <c r="O77" s="77"/>
      <c r="P77" s="48"/>
      <c r="Q77" s="34">
        <f t="shared" si="1"/>
        <v>4.8710844638171658E-2</v>
      </c>
      <c r="R77" s="63"/>
      <c r="S77" s="70"/>
    </row>
    <row r="78" spans="5:19">
      <c r="E78" s="116"/>
      <c r="F78" s="43" t="s">
        <v>76</v>
      </c>
      <c r="G78" s="11">
        <v>4</v>
      </c>
      <c r="H78" s="46">
        <v>5</v>
      </c>
      <c r="I78" s="12">
        <v>6.25E-2</v>
      </c>
      <c r="J78" s="46">
        <v>9</v>
      </c>
      <c r="K78" s="12">
        <v>0.1125</v>
      </c>
      <c r="L78" s="46">
        <v>14</v>
      </c>
      <c r="M78" s="12">
        <v>0.17499999999999999</v>
      </c>
      <c r="N78" s="76"/>
      <c r="O78" s="77"/>
      <c r="P78" s="48"/>
      <c r="Q78" s="34">
        <f t="shared" si="1"/>
        <v>0.79736618348825283</v>
      </c>
      <c r="R78" s="63"/>
      <c r="S78" s="70"/>
    </row>
    <row r="79" spans="5:19">
      <c r="E79" s="120"/>
      <c r="F79" s="44" t="s">
        <v>77</v>
      </c>
      <c r="G79" s="39">
        <v>1</v>
      </c>
      <c r="H79" s="47"/>
      <c r="I79" s="40">
        <v>0</v>
      </c>
      <c r="J79" s="47">
        <v>1</v>
      </c>
      <c r="K79" s="40">
        <v>1.2500000000000001E-2</v>
      </c>
      <c r="L79" s="47">
        <v>1</v>
      </c>
      <c r="M79" s="40">
        <v>1.2500000000000001E-2</v>
      </c>
      <c r="N79" s="78"/>
      <c r="O79" s="79"/>
      <c r="P79" s="50"/>
      <c r="Q79" s="41">
        <f t="shared" si="1"/>
        <v>0.76163385645379156</v>
      </c>
      <c r="R79" s="65"/>
      <c r="S79" s="71"/>
    </row>
    <row r="80" spans="5:19">
      <c r="E80" s="115" t="s">
        <v>81</v>
      </c>
      <c r="F80" s="43" t="s">
        <v>74</v>
      </c>
      <c r="G80" s="11">
        <v>3</v>
      </c>
      <c r="H80" s="46">
        <v>2</v>
      </c>
      <c r="I80" s="12">
        <v>2.5000000000000001E-2</v>
      </c>
      <c r="J80" s="46">
        <v>7</v>
      </c>
      <c r="K80" s="12">
        <v>8.7499999999999994E-2</v>
      </c>
      <c r="L80" s="46">
        <v>9</v>
      </c>
      <c r="M80" s="12">
        <v>0.1125</v>
      </c>
      <c r="N80" s="76">
        <f>+(G80*H80+G81*H81+G82*H82)/40</f>
        <v>4.7750000000000004</v>
      </c>
      <c r="O80" s="77">
        <f>+(G80*J80+G81*J81+G82*J82)/40</f>
        <v>4.4749999999999996</v>
      </c>
      <c r="P80" s="48">
        <v>0.16551551566256745</v>
      </c>
      <c r="Q80" s="34">
        <f t="shared" si="1"/>
        <v>0.89452869477146302</v>
      </c>
      <c r="R80" s="63">
        <v>9.2616036656825822E-16</v>
      </c>
      <c r="S80" s="70">
        <v>2.1612182731269231E-6</v>
      </c>
    </row>
    <row r="81" spans="5:19">
      <c r="E81" s="116"/>
      <c r="F81" s="43" t="s">
        <v>75</v>
      </c>
      <c r="G81" s="11">
        <v>5</v>
      </c>
      <c r="H81" s="46">
        <v>33</v>
      </c>
      <c r="I81" s="12">
        <v>0.41249999999999998</v>
      </c>
      <c r="J81" s="46">
        <v>26</v>
      </c>
      <c r="K81" s="12">
        <v>0.32500000000000001</v>
      </c>
      <c r="L81" s="46">
        <v>59</v>
      </c>
      <c r="M81" s="12">
        <v>0.73750000000000004</v>
      </c>
      <c r="N81" s="76"/>
      <c r="O81" s="77"/>
      <c r="P81" s="48"/>
      <c r="Q81" s="34">
        <f t="shared" si="1"/>
        <v>0.10424210981917492</v>
      </c>
      <c r="R81" s="63"/>
      <c r="S81" s="70"/>
    </row>
    <row r="82" spans="5:19">
      <c r="E82" s="116"/>
      <c r="F82" s="43" t="s">
        <v>76</v>
      </c>
      <c r="G82" s="11">
        <v>4</v>
      </c>
      <c r="H82" s="46">
        <v>5</v>
      </c>
      <c r="I82" s="12">
        <v>6.25E-2</v>
      </c>
      <c r="J82" s="46">
        <v>7</v>
      </c>
      <c r="K82" s="12">
        <v>8.7499999999999994E-2</v>
      </c>
      <c r="L82" s="46">
        <v>12</v>
      </c>
      <c r="M82" s="12">
        <v>0.15</v>
      </c>
      <c r="N82" s="76"/>
      <c r="O82" s="77"/>
      <c r="P82" s="48"/>
      <c r="Q82" s="34">
        <f t="shared" si="1"/>
        <v>0.67104749028575883</v>
      </c>
      <c r="R82" s="63"/>
      <c r="S82" s="70"/>
    </row>
    <row r="83" spans="5:19">
      <c r="E83" s="119" t="s">
        <v>82</v>
      </c>
      <c r="F83" s="42" t="s">
        <v>74</v>
      </c>
      <c r="G83" s="30">
        <v>3</v>
      </c>
      <c r="H83" s="45">
        <v>4</v>
      </c>
      <c r="I83" s="31">
        <v>0.05</v>
      </c>
      <c r="J83" s="45">
        <v>7</v>
      </c>
      <c r="K83" s="31">
        <v>8.7499999999999994E-2</v>
      </c>
      <c r="L83" s="45">
        <v>11</v>
      </c>
      <c r="M83" s="31">
        <v>0.13750000000000001</v>
      </c>
      <c r="N83" s="74">
        <f>+(G83*H83+G84*H84+G85*H85+G86*H86)/40</f>
        <v>4.625</v>
      </c>
      <c r="O83" s="75">
        <f>+(G83*J83+G84*J84+G85*J85+G86*J86)/40</f>
        <v>4.2750000000000004</v>
      </c>
      <c r="P83" s="49">
        <v>0.22017009700063642</v>
      </c>
      <c r="Q83" s="33">
        <f t="shared" si="1"/>
        <v>0.7544941013679124</v>
      </c>
      <c r="R83" s="62">
        <v>5.3469668265972335E-15</v>
      </c>
      <c r="S83" s="69">
        <v>1.1199153743395373E-6</v>
      </c>
    </row>
    <row r="84" spans="5:19">
      <c r="E84" s="116"/>
      <c r="F84" s="43" t="s">
        <v>75</v>
      </c>
      <c r="G84" s="11">
        <v>5</v>
      </c>
      <c r="H84" s="46">
        <v>29</v>
      </c>
      <c r="I84" s="12">
        <v>0.36249999999999999</v>
      </c>
      <c r="J84" s="46">
        <v>21</v>
      </c>
      <c r="K84" s="12">
        <v>0.26250000000000001</v>
      </c>
      <c r="L84" s="46">
        <v>50</v>
      </c>
      <c r="M84" s="12">
        <v>0.625</v>
      </c>
      <c r="N84" s="76"/>
      <c r="O84" s="77"/>
      <c r="P84" s="48"/>
      <c r="Q84" s="34">
        <f t="shared" si="1"/>
        <v>9.5709212618803718E-2</v>
      </c>
      <c r="R84" s="63"/>
      <c r="S84" s="70"/>
    </row>
    <row r="85" spans="5:19">
      <c r="E85" s="116"/>
      <c r="F85" s="43" t="s">
        <v>76</v>
      </c>
      <c r="G85" s="11">
        <v>4</v>
      </c>
      <c r="H85" s="46">
        <v>7</v>
      </c>
      <c r="I85" s="12">
        <v>8.7499999999999994E-2</v>
      </c>
      <c r="J85" s="46">
        <v>11</v>
      </c>
      <c r="K85" s="12">
        <v>0.13750000000000001</v>
      </c>
      <c r="L85" s="46">
        <v>18</v>
      </c>
      <c r="M85" s="12">
        <v>0.22500000000000001</v>
      </c>
      <c r="N85" s="76"/>
      <c r="O85" s="77"/>
      <c r="P85" s="48"/>
      <c r="Q85" s="34">
        <f t="shared" si="1"/>
        <v>0.77555966724615577</v>
      </c>
      <c r="R85" s="63"/>
      <c r="S85" s="70"/>
    </row>
    <row r="86" spans="5:19">
      <c r="E86" s="120"/>
      <c r="F86" s="44" t="s">
        <v>77</v>
      </c>
      <c r="G86" s="39">
        <v>1</v>
      </c>
      <c r="H86" s="47"/>
      <c r="I86" s="40">
        <v>0</v>
      </c>
      <c r="J86" s="47">
        <v>1</v>
      </c>
      <c r="K86" s="40">
        <v>1.2500000000000001E-2</v>
      </c>
      <c r="L86" s="47">
        <v>1</v>
      </c>
      <c r="M86" s="40">
        <v>1.2500000000000001E-2</v>
      </c>
      <c r="N86" s="78"/>
      <c r="O86" s="79"/>
      <c r="P86" s="50"/>
      <c r="Q86" s="41">
        <f t="shared" si="1"/>
        <v>0.76163385645379156</v>
      </c>
      <c r="R86" s="65"/>
      <c r="S86" s="71"/>
    </row>
    <row r="87" spans="5:19">
      <c r="E87" s="115" t="s">
        <v>83</v>
      </c>
      <c r="F87" s="43" t="s">
        <v>74</v>
      </c>
      <c r="G87" s="11">
        <v>3</v>
      </c>
      <c r="H87" s="46">
        <v>1</v>
      </c>
      <c r="I87" s="12">
        <v>1.2500000000000001E-2</v>
      </c>
      <c r="J87" s="46">
        <v>6</v>
      </c>
      <c r="K87" s="12">
        <v>7.4999999999999997E-2</v>
      </c>
      <c r="L87" s="46">
        <v>7</v>
      </c>
      <c r="M87" s="12">
        <v>8.7499999999999994E-2</v>
      </c>
      <c r="N87" s="76">
        <f>+(G87*H87+G88*H88+G89*H89+G90*H90)/40</f>
        <v>4.7249999999999996</v>
      </c>
      <c r="O87" s="77">
        <f>+(G87*J87+G88*J88+G89*J89+G90*J90)/40</f>
        <v>4.4249999999999998</v>
      </c>
      <c r="P87" s="48">
        <v>0.15782465041771385</v>
      </c>
      <c r="Q87" s="34">
        <f t="shared" si="1"/>
        <v>0.91907990470280954</v>
      </c>
      <c r="R87" s="63">
        <v>1.2382724206095556E-20</v>
      </c>
      <c r="S87" s="70">
        <v>2.4252041624121227E-10</v>
      </c>
    </row>
    <row r="88" spans="5:19">
      <c r="E88" s="116"/>
      <c r="F88" s="43" t="s">
        <v>75</v>
      </c>
      <c r="G88" s="11">
        <v>5</v>
      </c>
      <c r="H88" s="46">
        <v>33</v>
      </c>
      <c r="I88" s="12">
        <v>0.41249999999999998</v>
      </c>
      <c r="J88" s="46">
        <v>26</v>
      </c>
      <c r="K88" s="12">
        <v>0.32500000000000001</v>
      </c>
      <c r="L88" s="46">
        <v>59</v>
      </c>
      <c r="M88" s="12">
        <v>0.73750000000000004</v>
      </c>
      <c r="N88" s="76"/>
      <c r="O88" s="77"/>
      <c r="P88" s="48"/>
      <c r="Q88" s="34">
        <f t="shared" si="1"/>
        <v>0.10424210981917492</v>
      </c>
      <c r="R88" s="63"/>
      <c r="S88" s="70"/>
    </row>
    <row r="89" spans="5:19">
      <c r="E89" s="116"/>
      <c r="F89" s="43" t="s">
        <v>76</v>
      </c>
      <c r="G89" s="11">
        <v>4</v>
      </c>
      <c r="H89" s="46">
        <v>5</v>
      </c>
      <c r="I89" s="12">
        <v>6.25E-2</v>
      </c>
      <c r="J89" s="46">
        <v>7</v>
      </c>
      <c r="K89" s="12">
        <v>8.7499999999999994E-2</v>
      </c>
      <c r="L89" s="46">
        <v>12</v>
      </c>
      <c r="M89" s="12">
        <v>0.15</v>
      </c>
      <c r="N89" s="76"/>
      <c r="O89" s="77"/>
      <c r="P89" s="48"/>
      <c r="Q89" s="34">
        <f t="shared" si="1"/>
        <v>0.67104749028575883</v>
      </c>
      <c r="R89" s="63"/>
      <c r="S89" s="70"/>
    </row>
    <row r="90" spans="5:19">
      <c r="E90" s="116"/>
      <c r="F90" s="43" t="s">
        <v>77</v>
      </c>
      <c r="G90" s="11">
        <v>1</v>
      </c>
      <c r="H90" s="46">
        <v>1</v>
      </c>
      <c r="I90" s="12">
        <v>1.2500000000000001E-2</v>
      </c>
      <c r="J90" s="46">
        <v>1</v>
      </c>
      <c r="K90" s="12">
        <v>1.2500000000000001E-2</v>
      </c>
      <c r="L90" s="46">
        <v>2</v>
      </c>
      <c r="M90" s="12">
        <v>2.5000000000000001E-2</v>
      </c>
      <c r="N90" s="76"/>
      <c r="O90" s="77"/>
      <c r="P90" s="48"/>
      <c r="Q90" s="34">
        <f t="shared" si="1"/>
        <v>0.5</v>
      </c>
      <c r="R90" s="63"/>
      <c r="S90" s="70"/>
    </row>
    <row r="91" spans="5:19">
      <c r="E91" s="119" t="s">
        <v>84</v>
      </c>
      <c r="F91" s="42" t="s">
        <v>74</v>
      </c>
      <c r="G91" s="30">
        <v>3</v>
      </c>
      <c r="H91" s="45">
        <v>4</v>
      </c>
      <c r="I91" s="31">
        <v>0.05</v>
      </c>
      <c r="J91" s="45">
        <v>6</v>
      </c>
      <c r="K91" s="31">
        <v>7.4999999999999997E-2</v>
      </c>
      <c r="L91" s="45">
        <v>10</v>
      </c>
      <c r="M91" s="31">
        <v>0.125</v>
      </c>
      <c r="N91" s="74">
        <f>+(G91*H91+G92*H92+G93*H93+G94*H94)/40</f>
        <v>4.5750000000000002</v>
      </c>
      <c r="O91" s="75">
        <f>+(G91*J91+G92*J92+G93*J93+G94*J94)/40</f>
        <v>4.25</v>
      </c>
      <c r="P91" s="49">
        <v>0.47678270234100656</v>
      </c>
      <c r="Q91" s="33">
        <f t="shared" si="1"/>
        <v>0.68370743915197929</v>
      </c>
      <c r="R91" s="62">
        <v>5.2067169464631442E-13</v>
      </c>
      <c r="S91" s="69">
        <v>1.6193785896458468E-6</v>
      </c>
    </row>
    <row r="92" spans="5:19">
      <c r="E92" s="116"/>
      <c r="F92" s="43" t="s">
        <v>75</v>
      </c>
      <c r="G92" s="11">
        <v>5</v>
      </c>
      <c r="H92" s="46">
        <v>27</v>
      </c>
      <c r="I92" s="12">
        <v>0.33750000000000002</v>
      </c>
      <c r="J92" s="46">
        <v>22</v>
      </c>
      <c r="K92" s="12">
        <v>0.27500000000000002</v>
      </c>
      <c r="L92" s="46">
        <v>49</v>
      </c>
      <c r="M92" s="12">
        <v>0.61250000000000004</v>
      </c>
      <c r="N92" s="76"/>
      <c r="O92" s="77"/>
      <c r="P92" s="48"/>
      <c r="Q92" s="34">
        <f t="shared" si="1"/>
        <v>0.20857544872540479</v>
      </c>
      <c r="R92" s="63"/>
      <c r="S92" s="70"/>
    </row>
    <row r="93" spans="5:19">
      <c r="E93" s="116"/>
      <c r="F93" s="43" t="s">
        <v>76</v>
      </c>
      <c r="G93" s="11">
        <v>4</v>
      </c>
      <c r="H93" s="46">
        <v>9</v>
      </c>
      <c r="I93" s="12">
        <v>0.1125</v>
      </c>
      <c r="J93" s="46">
        <v>10</v>
      </c>
      <c r="K93" s="12">
        <v>0.125</v>
      </c>
      <c r="L93" s="46">
        <v>19</v>
      </c>
      <c r="M93" s="12">
        <v>0.23749999999999999</v>
      </c>
      <c r="N93" s="76"/>
      <c r="O93" s="77"/>
      <c r="P93" s="48"/>
      <c r="Q93" s="34">
        <f t="shared" si="1"/>
        <v>0.57368956385397707</v>
      </c>
      <c r="R93" s="63"/>
      <c r="S93" s="70"/>
    </row>
    <row r="94" spans="5:19">
      <c r="E94" s="120"/>
      <c r="F94" s="44" t="s">
        <v>77</v>
      </c>
      <c r="G94" s="39">
        <v>1</v>
      </c>
      <c r="H94" s="47"/>
      <c r="I94" s="40">
        <v>0</v>
      </c>
      <c r="J94" s="47">
        <v>2</v>
      </c>
      <c r="K94" s="40">
        <v>2.5000000000000001E-2</v>
      </c>
      <c r="L94" s="47">
        <v>2</v>
      </c>
      <c r="M94" s="40">
        <v>2.5000000000000001E-2</v>
      </c>
      <c r="N94" s="78"/>
      <c r="O94" s="79"/>
      <c r="P94" s="50"/>
      <c r="Q94" s="41">
        <f t="shared" si="1"/>
        <v>0.84440766558869107</v>
      </c>
      <c r="R94" s="65"/>
      <c r="S94" s="71"/>
    </row>
    <row r="95" spans="5:19">
      <c r="E95" s="115" t="s">
        <v>85</v>
      </c>
      <c r="F95" s="43" t="s">
        <v>74</v>
      </c>
      <c r="G95" s="11">
        <v>3</v>
      </c>
      <c r="H95" s="46">
        <v>4</v>
      </c>
      <c r="I95" s="12">
        <v>0.05</v>
      </c>
      <c r="J95" s="46">
        <v>11</v>
      </c>
      <c r="K95" s="12">
        <v>0.13750000000000001</v>
      </c>
      <c r="L95" s="46">
        <v>15</v>
      </c>
      <c r="M95" s="12">
        <v>0.1875</v>
      </c>
      <c r="N95" s="76">
        <f>+(G95*H95+G96*H96+G97*H97+G98*H98)/40</f>
        <v>4.4749999999999996</v>
      </c>
      <c r="O95" s="77">
        <f>+(G95*J95+G96*J96+G97*J97+G98*J98)/40</f>
        <v>4.0250000000000004</v>
      </c>
      <c r="P95" s="48">
        <v>6.0617343322673822E-2</v>
      </c>
      <c r="Q95" s="34">
        <f t="shared" si="1"/>
        <v>0.92188054508794437</v>
      </c>
      <c r="R95" s="63">
        <v>2.5342754986595035E-13</v>
      </c>
      <c r="S95" s="70">
        <v>3.3517663479534191E-4</v>
      </c>
    </row>
    <row r="96" spans="5:19">
      <c r="E96" s="116"/>
      <c r="F96" s="43" t="s">
        <v>75</v>
      </c>
      <c r="G96" s="11">
        <v>5</v>
      </c>
      <c r="H96" s="46">
        <v>29</v>
      </c>
      <c r="I96" s="12">
        <v>0.36249999999999999</v>
      </c>
      <c r="J96" s="46">
        <v>18</v>
      </c>
      <c r="K96" s="12">
        <v>0.22500000000000001</v>
      </c>
      <c r="L96" s="46">
        <v>47</v>
      </c>
      <c r="M96" s="12">
        <v>0.58750000000000002</v>
      </c>
      <c r="N96" s="76"/>
      <c r="O96" s="77"/>
      <c r="P96" s="48"/>
      <c r="Q96" s="34">
        <f t="shared" si="1"/>
        <v>3.8654930319864333E-2</v>
      </c>
      <c r="R96" s="63"/>
      <c r="S96" s="70"/>
    </row>
    <row r="97" spans="5:19">
      <c r="E97" s="116"/>
      <c r="F97" s="43" t="s">
        <v>76</v>
      </c>
      <c r="G97" s="11">
        <v>4</v>
      </c>
      <c r="H97" s="46">
        <v>5</v>
      </c>
      <c r="I97" s="12">
        <v>6.25E-2</v>
      </c>
      <c r="J97" s="46">
        <v>9</v>
      </c>
      <c r="K97" s="12">
        <v>0.1125</v>
      </c>
      <c r="L97" s="46">
        <v>14</v>
      </c>
      <c r="M97" s="12">
        <v>0.17499999999999999</v>
      </c>
      <c r="N97" s="76"/>
      <c r="O97" s="77"/>
      <c r="P97" s="48"/>
      <c r="Q97" s="34">
        <f t="shared" si="1"/>
        <v>0.79736618348825283</v>
      </c>
      <c r="R97" s="63"/>
      <c r="S97" s="70"/>
    </row>
    <row r="98" spans="5:19">
      <c r="E98" s="116"/>
      <c r="F98" s="43" t="s">
        <v>77</v>
      </c>
      <c r="G98" s="11">
        <v>1</v>
      </c>
      <c r="H98" s="46">
        <v>2</v>
      </c>
      <c r="I98" s="12">
        <v>2.5000000000000001E-2</v>
      </c>
      <c r="J98" s="46">
        <v>2</v>
      </c>
      <c r="K98" s="12">
        <v>2.5000000000000001E-2</v>
      </c>
      <c r="L98" s="46">
        <v>4</v>
      </c>
      <c r="M98" s="12">
        <v>0.05</v>
      </c>
      <c r="N98" s="76"/>
      <c r="O98" s="77"/>
      <c r="P98" s="48"/>
      <c r="Q98" s="34">
        <f t="shared" si="1"/>
        <v>0.5</v>
      </c>
      <c r="R98" s="63"/>
      <c r="S98" s="70"/>
    </row>
    <row r="99" spans="5:19">
      <c r="E99" s="119" t="s">
        <v>86</v>
      </c>
      <c r="F99" s="42" t="s">
        <v>74</v>
      </c>
      <c r="G99" s="30">
        <v>3</v>
      </c>
      <c r="H99" s="45">
        <v>2</v>
      </c>
      <c r="I99" s="31">
        <v>2.5000000000000001E-2</v>
      </c>
      <c r="J99" s="45">
        <v>8</v>
      </c>
      <c r="K99" s="31">
        <v>0.1</v>
      </c>
      <c r="L99" s="45">
        <v>10</v>
      </c>
      <c r="M99" s="31">
        <v>0.125</v>
      </c>
      <c r="N99" s="74">
        <f>+(G99*H99+G100*H100+G101*H101+G102*H102)/40</f>
        <v>4.5250000000000004</v>
      </c>
      <c r="O99" s="75">
        <f>+(G99*J99+G100*J100+G101*J101+G102*J102)/40</f>
        <v>4.05</v>
      </c>
      <c r="P99" s="49">
        <v>0.14141562522977635</v>
      </c>
      <c r="Q99" s="33">
        <f t="shared" si="1"/>
        <v>0.92425300379788999</v>
      </c>
      <c r="R99" s="62">
        <v>4.1874439297677544E-14</v>
      </c>
      <c r="S99" s="69">
        <v>2.0301632120134916E-5</v>
      </c>
    </row>
    <row r="100" spans="5:19">
      <c r="E100" s="116"/>
      <c r="F100" s="43" t="s">
        <v>75</v>
      </c>
      <c r="G100" s="11">
        <v>5</v>
      </c>
      <c r="H100" s="46">
        <v>29</v>
      </c>
      <c r="I100" s="12">
        <v>0.36249999999999999</v>
      </c>
      <c r="J100" s="46">
        <v>22</v>
      </c>
      <c r="K100" s="12">
        <v>0.27500000000000002</v>
      </c>
      <c r="L100" s="46">
        <v>51</v>
      </c>
      <c r="M100" s="12">
        <v>0.63749999999999996</v>
      </c>
      <c r="N100" s="76"/>
      <c r="O100" s="77"/>
      <c r="P100" s="48"/>
      <c r="Q100" s="34">
        <f t="shared" si="1"/>
        <v>0.12482870708050775</v>
      </c>
      <c r="R100" s="63"/>
      <c r="S100" s="70"/>
    </row>
    <row r="101" spans="5:19">
      <c r="E101" s="116"/>
      <c r="F101" s="43" t="s">
        <v>76</v>
      </c>
      <c r="G101" s="11">
        <v>4</v>
      </c>
      <c r="H101" s="46">
        <v>7</v>
      </c>
      <c r="I101" s="12">
        <v>8.7499999999999994E-2</v>
      </c>
      <c r="J101" s="46">
        <v>6</v>
      </c>
      <c r="K101" s="12">
        <v>7.4999999999999997E-2</v>
      </c>
      <c r="L101" s="46">
        <v>13</v>
      </c>
      <c r="M101" s="12">
        <v>0.16250000000000001</v>
      </c>
      <c r="N101" s="76"/>
      <c r="O101" s="77"/>
      <c r="P101" s="48"/>
      <c r="Q101" s="34">
        <f t="shared" si="1"/>
        <v>0.4151568000564676</v>
      </c>
      <c r="R101" s="63"/>
      <c r="S101" s="70"/>
    </row>
    <row r="102" spans="5:19">
      <c r="E102" s="120"/>
      <c r="F102" s="44" t="s">
        <v>77</v>
      </c>
      <c r="G102" s="39">
        <v>1</v>
      </c>
      <c r="H102" s="47">
        <v>2</v>
      </c>
      <c r="I102" s="40">
        <v>2.5000000000000001E-2</v>
      </c>
      <c r="J102" s="47">
        <v>4</v>
      </c>
      <c r="K102" s="40">
        <v>0.05</v>
      </c>
      <c r="L102" s="47">
        <v>6</v>
      </c>
      <c r="M102" s="40">
        <v>7.4999999999999997E-2</v>
      </c>
      <c r="N102" s="78"/>
      <c r="O102" s="79"/>
      <c r="P102" s="50"/>
      <c r="Q102" s="41">
        <f t="shared" si="1"/>
        <v>0.72584691565732606</v>
      </c>
      <c r="R102" s="65"/>
      <c r="S102" s="71"/>
    </row>
    <row r="103" spans="5:19">
      <c r="E103" s="115" t="s">
        <v>87</v>
      </c>
      <c r="F103" s="43" t="s">
        <v>74</v>
      </c>
      <c r="G103" s="11">
        <v>3</v>
      </c>
      <c r="H103" s="46">
        <v>4</v>
      </c>
      <c r="I103" s="12">
        <v>0.05</v>
      </c>
      <c r="J103" s="46">
        <v>5</v>
      </c>
      <c r="K103" s="12">
        <v>6.25E-2</v>
      </c>
      <c r="L103" s="46">
        <v>9</v>
      </c>
      <c r="M103" s="12">
        <v>0.1125</v>
      </c>
      <c r="N103" s="76">
        <f>+(G103*H103+G104*H104+G105*H105)/40</f>
        <v>4.7750000000000004</v>
      </c>
      <c r="O103" s="77">
        <f>+(G103*J103+G104*J104+G105*J105)/40</f>
        <v>4.55</v>
      </c>
      <c r="P103" s="48">
        <v>4.7055642615566329E-2</v>
      </c>
      <c r="Q103" s="34">
        <f t="shared" si="1"/>
        <v>0.59878193356763054</v>
      </c>
      <c r="R103" s="63">
        <v>1.5246924230000181E-19</v>
      </c>
      <c r="S103" s="70">
        <v>1.8048420250537316E-7</v>
      </c>
    </row>
    <row r="104" spans="5:19">
      <c r="E104" s="116"/>
      <c r="F104" s="43" t="s">
        <v>75</v>
      </c>
      <c r="G104" s="11">
        <v>5</v>
      </c>
      <c r="H104" s="46">
        <v>35</v>
      </c>
      <c r="I104" s="12">
        <v>0.4375</v>
      </c>
      <c r="J104" s="46">
        <v>27</v>
      </c>
      <c r="K104" s="12">
        <v>0.33750000000000002</v>
      </c>
      <c r="L104" s="46">
        <v>62</v>
      </c>
      <c r="M104" s="12">
        <v>0.77500000000000002</v>
      </c>
      <c r="N104" s="76"/>
      <c r="O104" s="77"/>
      <c r="P104" s="48"/>
      <c r="Q104" s="34">
        <f t="shared" si="1"/>
        <v>6.494131443824025E-2</v>
      </c>
      <c r="R104" s="63"/>
      <c r="S104" s="70"/>
    </row>
    <row r="105" spans="5:19">
      <c r="E105" s="116"/>
      <c r="F105" s="43" t="s">
        <v>76</v>
      </c>
      <c r="G105" s="11">
        <v>4</v>
      </c>
      <c r="H105" s="46">
        <v>1</v>
      </c>
      <c r="I105" s="12">
        <v>1.2500000000000001E-2</v>
      </c>
      <c r="J105" s="52">
        <v>8</v>
      </c>
      <c r="K105" s="12">
        <v>0.1</v>
      </c>
      <c r="L105" s="46">
        <v>9</v>
      </c>
      <c r="M105" s="12">
        <v>0.1125</v>
      </c>
      <c r="N105" s="76"/>
      <c r="O105" s="77"/>
      <c r="P105" s="48"/>
      <c r="Q105" s="34">
        <f t="shared" si="1"/>
        <v>0.96005879745313816</v>
      </c>
      <c r="R105" s="63"/>
      <c r="S105" s="70"/>
    </row>
    <row r="106" spans="5:19">
      <c r="E106" s="119" t="s">
        <v>88</v>
      </c>
      <c r="F106" s="42" t="s">
        <v>74</v>
      </c>
      <c r="G106" s="30">
        <v>3</v>
      </c>
      <c r="H106" s="45"/>
      <c r="I106" s="31">
        <v>0</v>
      </c>
      <c r="J106" s="45">
        <v>6</v>
      </c>
      <c r="K106" s="31">
        <v>7.4999999999999997E-2</v>
      </c>
      <c r="L106" s="45">
        <v>6</v>
      </c>
      <c r="M106" s="31">
        <v>7.4999999999999997E-2</v>
      </c>
      <c r="N106" s="74">
        <f>+(G106*H106+G107*H107+G108*H108)/40</f>
        <v>4.95</v>
      </c>
      <c r="O106" s="75">
        <f>+(G106*J106+G107*J107+G108*J108)/40</f>
        <v>4.55</v>
      </c>
      <c r="P106" s="49">
        <v>8.5233729752683084E-3</v>
      </c>
      <c r="Q106" s="33">
        <f t="shared" si="1"/>
        <v>0.96414073174578296</v>
      </c>
      <c r="R106" s="62">
        <v>3.1949229191198662E-26</v>
      </c>
      <c r="S106" s="69">
        <v>1.6118665650604405E-8</v>
      </c>
    </row>
    <row r="107" spans="5:19">
      <c r="E107" s="116"/>
      <c r="F107" s="43" t="s">
        <v>75</v>
      </c>
      <c r="G107" s="11">
        <v>5</v>
      </c>
      <c r="H107" s="46">
        <v>38</v>
      </c>
      <c r="I107" s="12">
        <v>0.47499999999999998</v>
      </c>
      <c r="J107" s="46">
        <v>28</v>
      </c>
      <c r="K107" s="12">
        <v>0.35</v>
      </c>
      <c r="L107" s="46">
        <v>66</v>
      </c>
      <c r="M107" s="12">
        <v>0.82499999999999996</v>
      </c>
      <c r="N107" s="76"/>
      <c r="O107" s="77"/>
      <c r="P107" s="48"/>
      <c r="Q107" s="34">
        <f t="shared" si="1"/>
        <v>1.8734078538752863E-2</v>
      </c>
      <c r="R107" s="63"/>
      <c r="S107" s="70"/>
    </row>
    <row r="108" spans="5:19">
      <c r="E108" s="120"/>
      <c r="F108" s="44" t="s">
        <v>76</v>
      </c>
      <c r="G108" s="39">
        <v>4</v>
      </c>
      <c r="H108" s="47">
        <v>2</v>
      </c>
      <c r="I108" s="40">
        <v>2.5000000000000001E-2</v>
      </c>
      <c r="J108" s="51">
        <v>6</v>
      </c>
      <c r="K108" s="40">
        <v>7.4999999999999997E-2</v>
      </c>
      <c r="L108" s="47">
        <v>8</v>
      </c>
      <c r="M108" s="40">
        <v>0.1</v>
      </c>
      <c r="N108" s="78"/>
      <c r="O108" s="79"/>
      <c r="P108" s="50"/>
      <c r="Q108" s="41">
        <f t="shared" si="1"/>
        <v>0.85407972742810567</v>
      </c>
      <c r="R108" s="65"/>
      <c r="S108" s="71"/>
    </row>
    <row r="109" spans="5:19">
      <c r="E109" s="115" t="s">
        <v>89</v>
      </c>
      <c r="F109" s="43" t="s">
        <v>74</v>
      </c>
      <c r="G109" s="11">
        <v>3</v>
      </c>
      <c r="H109" s="46">
        <v>5</v>
      </c>
      <c r="I109" s="12">
        <v>6.25E-2</v>
      </c>
      <c r="J109" s="46">
        <v>11</v>
      </c>
      <c r="K109" s="12">
        <v>0.13750000000000001</v>
      </c>
      <c r="L109" s="46">
        <v>16</v>
      </c>
      <c r="M109" s="12">
        <v>0.2</v>
      </c>
      <c r="N109" s="76">
        <f>+(G109*H109+G110*H110+G111*H111+G112*H112)/40</f>
        <v>4.4249999999999998</v>
      </c>
      <c r="O109" s="77">
        <f>+(G109*J109+G110*J110+G111*J111+G112*J112)/40</f>
        <v>3.875</v>
      </c>
      <c r="P109" s="48">
        <v>0.13960148321806781</v>
      </c>
      <c r="Q109" s="34">
        <f t="shared" si="1"/>
        <v>0.88216004328548125</v>
      </c>
      <c r="R109" s="63">
        <v>4.6716227172095797E-12</v>
      </c>
      <c r="S109" s="70">
        <v>2.3678555412722981E-3</v>
      </c>
    </row>
    <row r="110" spans="5:19">
      <c r="E110" s="116"/>
      <c r="F110" s="43" t="s">
        <v>75</v>
      </c>
      <c r="G110" s="11">
        <v>5</v>
      </c>
      <c r="H110" s="46">
        <v>28</v>
      </c>
      <c r="I110" s="12">
        <v>0.35</v>
      </c>
      <c r="J110" s="46">
        <v>18</v>
      </c>
      <c r="K110" s="12">
        <v>0.22500000000000001</v>
      </c>
      <c r="L110" s="46">
        <v>46</v>
      </c>
      <c r="M110" s="12">
        <v>0.57499999999999996</v>
      </c>
      <c r="N110" s="76"/>
      <c r="O110" s="77"/>
      <c r="P110" s="48"/>
      <c r="Q110" s="34">
        <f t="shared" si="1"/>
        <v>5.4884469891603671E-2</v>
      </c>
      <c r="R110" s="63"/>
      <c r="S110" s="70"/>
    </row>
    <row r="111" spans="5:19">
      <c r="E111" s="116"/>
      <c r="F111" s="43" t="s">
        <v>76</v>
      </c>
      <c r="G111" s="11">
        <v>4</v>
      </c>
      <c r="H111" s="46">
        <v>5</v>
      </c>
      <c r="I111" s="12">
        <v>6.25E-2</v>
      </c>
      <c r="J111" s="46">
        <v>7</v>
      </c>
      <c r="K111" s="12">
        <v>8.7499999999999994E-2</v>
      </c>
      <c r="L111" s="46">
        <v>12</v>
      </c>
      <c r="M111" s="12">
        <v>0.15</v>
      </c>
      <c r="N111" s="76"/>
      <c r="O111" s="77"/>
      <c r="P111" s="48"/>
      <c r="Q111" s="34">
        <f t="shared" si="1"/>
        <v>0.67104749028575883</v>
      </c>
      <c r="R111" s="63"/>
      <c r="S111" s="70"/>
    </row>
    <row r="112" spans="5:19">
      <c r="E112" s="116"/>
      <c r="F112" s="43" t="s">
        <v>77</v>
      </c>
      <c r="G112" s="11">
        <v>1</v>
      </c>
      <c r="H112" s="46">
        <v>2</v>
      </c>
      <c r="I112" s="12">
        <v>2.5000000000000001E-2</v>
      </c>
      <c r="J112" s="46">
        <v>4</v>
      </c>
      <c r="K112" s="12">
        <v>0.05</v>
      </c>
      <c r="L112" s="46">
        <v>6</v>
      </c>
      <c r="M112" s="12">
        <v>7.4999999999999997E-2</v>
      </c>
      <c r="N112" s="76"/>
      <c r="O112" s="77"/>
      <c r="P112" s="48"/>
      <c r="Q112" s="34">
        <f t="shared" si="1"/>
        <v>0.72584691565732606</v>
      </c>
      <c r="R112" s="63"/>
      <c r="S112" s="70"/>
    </row>
    <row r="113" spans="5:19">
      <c r="E113" s="121" t="s">
        <v>90</v>
      </c>
      <c r="F113" s="42" t="s">
        <v>74</v>
      </c>
      <c r="G113" s="30">
        <v>3</v>
      </c>
      <c r="H113" s="45">
        <v>4</v>
      </c>
      <c r="I113" s="31">
        <v>0.05</v>
      </c>
      <c r="J113" s="45">
        <v>8</v>
      </c>
      <c r="K113" s="31">
        <v>0.1</v>
      </c>
      <c r="L113" s="45">
        <v>12</v>
      </c>
      <c r="M113" s="31">
        <v>0.15</v>
      </c>
      <c r="N113" s="74">
        <f>+(G113*H113+G114*H114+G115*H115+G116*H116)/40</f>
        <v>4.6749999999999998</v>
      </c>
      <c r="O113" s="75">
        <f>+(G113*J113+G114*J114+G115*J115+G116*J116)/40</f>
        <v>4.1749999999999998</v>
      </c>
      <c r="P113" s="49">
        <v>8.8588771617137227E-2</v>
      </c>
      <c r="Q113" s="33">
        <f t="shared" si="1"/>
        <v>0.81208745625565082</v>
      </c>
      <c r="R113" s="62">
        <v>1.5252103209707578E-17</v>
      </c>
      <c r="S113" s="69">
        <v>1.2629677774280343E-5</v>
      </c>
    </row>
    <row r="114" spans="5:19">
      <c r="E114" s="122"/>
      <c r="F114" s="43" t="s">
        <v>75</v>
      </c>
      <c r="G114" s="11">
        <v>5</v>
      </c>
      <c r="H114" s="46">
        <v>31</v>
      </c>
      <c r="I114" s="12">
        <v>0.38750000000000001</v>
      </c>
      <c r="J114" s="46">
        <v>21</v>
      </c>
      <c r="K114" s="12">
        <v>0.26250000000000001</v>
      </c>
      <c r="L114" s="46">
        <v>52</v>
      </c>
      <c r="M114" s="12">
        <v>0.65</v>
      </c>
      <c r="N114" s="76"/>
      <c r="O114" s="77"/>
      <c r="P114" s="48"/>
      <c r="Q114" s="34">
        <f t="shared" si="1"/>
        <v>4.8710844638171658E-2</v>
      </c>
      <c r="R114" s="63"/>
      <c r="S114" s="70"/>
    </row>
    <row r="115" spans="5:19">
      <c r="E115" s="122"/>
      <c r="F115" s="43" t="s">
        <v>76</v>
      </c>
      <c r="G115" s="11">
        <v>4</v>
      </c>
      <c r="H115" s="46">
        <v>5</v>
      </c>
      <c r="I115" s="12">
        <v>6.25E-2</v>
      </c>
      <c r="J115" s="46">
        <v>9</v>
      </c>
      <c r="K115" s="12">
        <v>0.1125</v>
      </c>
      <c r="L115" s="46">
        <v>14</v>
      </c>
      <c r="M115" s="12">
        <v>0.17499999999999999</v>
      </c>
      <c r="N115" s="76"/>
      <c r="O115" s="77"/>
      <c r="P115" s="48"/>
      <c r="Q115" s="34">
        <f t="shared" si="1"/>
        <v>0.79736618348825283</v>
      </c>
      <c r="R115" s="63"/>
      <c r="S115" s="70"/>
    </row>
    <row r="116" spans="5:19">
      <c r="E116" s="123"/>
      <c r="F116" s="44" t="s">
        <v>77</v>
      </c>
      <c r="G116" s="39">
        <v>1</v>
      </c>
      <c r="H116" s="47"/>
      <c r="I116" s="40">
        <v>0</v>
      </c>
      <c r="J116" s="47">
        <v>2</v>
      </c>
      <c r="K116" s="40">
        <v>2.5000000000000001E-2</v>
      </c>
      <c r="L116" s="47">
        <v>2</v>
      </c>
      <c r="M116" s="40">
        <v>2.5000000000000001E-2</v>
      </c>
      <c r="N116" s="78"/>
      <c r="O116" s="79"/>
      <c r="P116" s="50"/>
      <c r="Q116" s="41">
        <f t="shared" si="1"/>
        <v>0.84440766558869107</v>
      </c>
      <c r="R116" s="65"/>
      <c r="S116" s="71"/>
    </row>
    <row r="117" spans="5:19">
      <c r="E117" s="124" t="s">
        <v>91</v>
      </c>
      <c r="F117" s="43" t="s">
        <v>74</v>
      </c>
      <c r="G117" s="11">
        <v>3</v>
      </c>
      <c r="H117" s="46">
        <v>4</v>
      </c>
      <c r="I117" s="12">
        <v>0.05</v>
      </c>
      <c r="J117" s="46">
        <v>8</v>
      </c>
      <c r="K117" s="12">
        <v>0.1</v>
      </c>
      <c r="L117" s="46">
        <v>12</v>
      </c>
      <c r="M117" s="12">
        <v>0.15</v>
      </c>
      <c r="N117" s="76">
        <f>+(G117*H117+G118*H118+G119*H119+G120*H120)/40</f>
        <v>4.6749999999999998</v>
      </c>
      <c r="O117" s="77">
        <f>+(G117*J117+G118*J118+G119*J119+G120*J120)/40</f>
        <v>4.2750000000000004</v>
      </c>
      <c r="P117" s="48">
        <v>0.13662322754019604</v>
      </c>
      <c r="Q117" s="34">
        <f t="shared" si="1"/>
        <v>0.81208745625565082</v>
      </c>
      <c r="R117" s="63">
        <v>1.5252103209707578E-17</v>
      </c>
      <c r="S117" s="70">
        <v>5.1152365534836934E-7</v>
      </c>
    </row>
    <row r="118" spans="5:19">
      <c r="E118" s="122"/>
      <c r="F118" s="43" t="s">
        <v>75</v>
      </c>
      <c r="G118" s="11">
        <v>5</v>
      </c>
      <c r="H118" s="46">
        <v>31</v>
      </c>
      <c r="I118" s="12">
        <v>0.38750000000000001</v>
      </c>
      <c r="J118" s="46">
        <v>22</v>
      </c>
      <c r="K118" s="12">
        <v>0.27500000000000002</v>
      </c>
      <c r="L118" s="46">
        <v>53</v>
      </c>
      <c r="M118" s="12">
        <v>0.66249999999999998</v>
      </c>
      <c r="N118" s="76"/>
      <c r="O118" s="77"/>
      <c r="P118" s="48"/>
      <c r="Q118" s="34">
        <f t="shared" si="1"/>
        <v>6.6199378514585239E-2</v>
      </c>
      <c r="R118" s="63"/>
      <c r="S118" s="70"/>
    </row>
    <row r="119" spans="5:19">
      <c r="E119" s="122"/>
      <c r="F119" s="43" t="s">
        <v>76</v>
      </c>
      <c r="G119" s="11">
        <v>4</v>
      </c>
      <c r="H119" s="46">
        <v>5</v>
      </c>
      <c r="I119" s="12">
        <v>6.25E-2</v>
      </c>
      <c r="J119" s="46">
        <v>9</v>
      </c>
      <c r="K119" s="12">
        <v>0.1125</v>
      </c>
      <c r="L119" s="46">
        <v>14</v>
      </c>
      <c r="M119" s="12">
        <v>0.17499999999999999</v>
      </c>
      <c r="N119" s="76"/>
      <c r="O119" s="77"/>
      <c r="P119" s="48"/>
      <c r="Q119" s="34">
        <f t="shared" si="1"/>
        <v>0.79736618348825283</v>
      </c>
      <c r="R119" s="63"/>
      <c r="S119" s="70"/>
    </row>
    <row r="120" spans="5:19">
      <c r="E120" s="122"/>
      <c r="F120" s="43" t="s">
        <v>77</v>
      </c>
      <c r="G120" s="11">
        <v>1</v>
      </c>
      <c r="H120" s="46"/>
      <c r="I120" s="12">
        <v>0</v>
      </c>
      <c r="J120" s="46">
        <v>1</v>
      </c>
      <c r="K120" s="12">
        <v>1.2500000000000001E-2</v>
      </c>
      <c r="L120" s="46">
        <v>1</v>
      </c>
      <c r="M120" s="12">
        <v>1.2500000000000001E-2</v>
      </c>
      <c r="N120" s="76"/>
      <c r="O120" s="77"/>
      <c r="P120" s="48"/>
      <c r="Q120" s="34">
        <f t="shared" si="1"/>
        <v>0.76163385645379156</v>
      </c>
      <c r="R120" s="63"/>
      <c r="S120" s="70"/>
    </row>
    <row r="121" spans="5:19">
      <c r="E121" s="121" t="s">
        <v>92</v>
      </c>
      <c r="F121" s="42" t="s">
        <v>74</v>
      </c>
      <c r="G121" s="30">
        <v>3</v>
      </c>
      <c r="H121" s="45">
        <v>4</v>
      </c>
      <c r="I121" s="31">
        <v>0.05</v>
      </c>
      <c r="J121" s="45">
        <v>8</v>
      </c>
      <c r="K121" s="31">
        <v>0.1</v>
      </c>
      <c r="L121" s="45">
        <v>12</v>
      </c>
      <c r="M121" s="31">
        <v>0.15</v>
      </c>
      <c r="N121" s="74">
        <f>+(G121*H121+G122*H122+G123*H123+G124*H124)/40</f>
        <v>4.625</v>
      </c>
      <c r="O121" s="75">
        <f>+(G121*J121+G122*J122+G123*J123+G124*J124)/40</f>
        <v>4.2249999999999996</v>
      </c>
      <c r="P121" s="49">
        <v>2.0058187832649496E-2</v>
      </c>
      <c r="Q121" s="33">
        <f t="shared" si="1"/>
        <v>0.81208745625565082</v>
      </c>
      <c r="R121" s="62">
        <v>1.9807912008577962E-18</v>
      </c>
      <c r="S121" s="69">
        <v>6.1058092628330298E-6</v>
      </c>
    </row>
    <row r="122" spans="5:19">
      <c r="E122" s="122"/>
      <c r="F122" s="43" t="s">
        <v>75</v>
      </c>
      <c r="G122" s="11">
        <v>5</v>
      </c>
      <c r="H122" s="46">
        <v>32</v>
      </c>
      <c r="I122" s="12">
        <v>0.4</v>
      </c>
      <c r="J122" s="46">
        <v>20</v>
      </c>
      <c r="K122" s="12">
        <v>0.25</v>
      </c>
      <c r="L122" s="46">
        <v>52</v>
      </c>
      <c r="M122" s="12">
        <v>0.65</v>
      </c>
      <c r="N122" s="76"/>
      <c r="O122" s="77"/>
      <c r="P122" s="48"/>
      <c r="Q122" s="34">
        <f t="shared" si="1"/>
        <v>2.3351670374665345E-2</v>
      </c>
      <c r="R122" s="63"/>
      <c r="S122" s="70"/>
    </row>
    <row r="123" spans="5:19">
      <c r="E123" s="122"/>
      <c r="F123" s="43" t="s">
        <v>76</v>
      </c>
      <c r="G123" s="11">
        <v>4</v>
      </c>
      <c r="H123" s="46">
        <v>3</v>
      </c>
      <c r="I123" s="12">
        <v>3.7499999999999999E-2</v>
      </c>
      <c r="J123" s="52">
        <v>11</v>
      </c>
      <c r="K123" s="12">
        <v>0.13750000000000001</v>
      </c>
      <c r="L123" s="46">
        <v>14</v>
      </c>
      <c r="M123" s="12">
        <v>0.17499999999999999</v>
      </c>
      <c r="N123" s="76"/>
      <c r="O123" s="77"/>
      <c r="P123" s="48"/>
      <c r="Q123" s="34">
        <f t="shared" si="1"/>
        <v>0.95199380006011769</v>
      </c>
      <c r="R123" s="63"/>
      <c r="S123" s="70"/>
    </row>
    <row r="124" spans="5:19">
      <c r="E124" s="123"/>
      <c r="F124" s="44" t="s">
        <v>77</v>
      </c>
      <c r="G124" s="39">
        <v>1</v>
      </c>
      <c r="H124" s="47">
        <v>1</v>
      </c>
      <c r="I124" s="40">
        <v>1.2500000000000001E-2</v>
      </c>
      <c r="J124" s="47">
        <v>1</v>
      </c>
      <c r="K124" s="40">
        <v>1.2500000000000001E-2</v>
      </c>
      <c r="L124" s="47">
        <v>2</v>
      </c>
      <c r="M124" s="40">
        <v>2.5000000000000001E-2</v>
      </c>
      <c r="N124" s="78"/>
      <c r="O124" s="79"/>
      <c r="P124" s="50"/>
      <c r="Q124" s="41">
        <f t="shared" si="1"/>
        <v>0.5</v>
      </c>
      <c r="R124" s="65"/>
      <c r="S124" s="71"/>
    </row>
    <row r="125" spans="5:19">
      <c r="E125" s="124" t="s">
        <v>93</v>
      </c>
      <c r="F125" s="43" t="s">
        <v>74</v>
      </c>
      <c r="G125" s="11">
        <v>3</v>
      </c>
      <c r="H125" s="46">
        <v>4</v>
      </c>
      <c r="I125" s="12">
        <v>0.05</v>
      </c>
      <c r="J125" s="52">
        <v>11</v>
      </c>
      <c r="K125" s="12">
        <v>0.13750000000000001</v>
      </c>
      <c r="L125" s="46">
        <v>15</v>
      </c>
      <c r="M125" s="12">
        <v>0.1875</v>
      </c>
      <c r="N125" s="76">
        <f>+(G125*H125+G126*H126+G127*H127+G128*H128)/40</f>
        <v>4.45</v>
      </c>
      <c r="O125" s="77">
        <f>+(G125*J125+G126*J126+G127*J127+G128*J128)/40</f>
        <v>3.9</v>
      </c>
      <c r="P125" s="48">
        <v>2.3389519274236237E-3</v>
      </c>
      <c r="Q125" s="34">
        <f t="shared" si="1"/>
        <v>0.92188054508794437</v>
      </c>
      <c r="R125" s="63">
        <v>2.114392820809277E-16</v>
      </c>
      <c r="S125" s="70">
        <v>5.7384266551674702E-3</v>
      </c>
    </row>
    <row r="126" spans="5:19">
      <c r="E126" s="122"/>
      <c r="F126" s="43" t="s">
        <v>75</v>
      </c>
      <c r="G126" s="11">
        <v>5</v>
      </c>
      <c r="H126" s="52">
        <v>31</v>
      </c>
      <c r="I126" s="12">
        <v>0.38750000000000001</v>
      </c>
      <c r="J126" s="46">
        <v>16</v>
      </c>
      <c r="K126" s="12">
        <v>0.2</v>
      </c>
      <c r="L126" s="46">
        <v>47</v>
      </c>
      <c r="M126" s="12">
        <v>0.58750000000000002</v>
      </c>
      <c r="N126" s="76"/>
      <c r="O126" s="77"/>
      <c r="P126" s="48"/>
      <c r="Q126" s="34">
        <f t="shared" si="1"/>
        <v>8.0007560859425286E-3</v>
      </c>
      <c r="R126" s="63"/>
      <c r="S126" s="70"/>
    </row>
    <row r="127" spans="5:19">
      <c r="E127" s="122"/>
      <c r="F127" s="43" t="s">
        <v>76</v>
      </c>
      <c r="G127" s="11">
        <v>4</v>
      </c>
      <c r="H127" s="46">
        <v>2</v>
      </c>
      <c r="I127" s="12">
        <v>2.5000000000000001E-2</v>
      </c>
      <c r="J127" s="46">
        <v>10</v>
      </c>
      <c r="K127" s="12">
        <v>0.125</v>
      </c>
      <c r="L127" s="46">
        <v>12</v>
      </c>
      <c r="M127" s="12">
        <v>0.15</v>
      </c>
      <c r="N127" s="76"/>
      <c r="O127" s="77"/>
      <c r="P127" s="48"/>
      <c r="Q127" s="34">
        <f t="shared" si="1"/>
        <v>0.96173874976247042</v>
      </c>
      <c r="R127" s="63"/>
      <c r="S127" s="70"/>
    </row>
    <row r="128" spans="5:19">
      <c r="E128" s="122"/>
      <c r="F128" s="43" t="s">
        <v>77</v>
      </c>
      <c r="G128" s="11">
        <v>1</v>
      </c>
      <c r="H128" s="46">
        <v>3</v>
      </c>
      <c r="I128" s="12">
        <v>3.7499999999999999E-2</v>
      </c>
      <c r="J128" s="46">
        <v>3</v>
      </c>
      <c r="K128" s="12">
        <v>3.7499999999999999E-2</v>
      </c>
      <c r="L128" s="46">
        <v>6</v>
      </c>
      <c r="M128" s="12">
        <v>7.4999999999999997E-2</v>
      </c>
      <c r="N128" s="76"/>
      <c r="O128" s="77"/>
      <c r="P128" s="48"/>
      <c r="Q128" s="34">
        <f t="shared" si="1"/>
        <v>0.5</v>
      </c>
      <c r="R128" s="63"/>
      <c r="S128" s="70"/>
    </row>
    <row r="129" spans="5:19">
      <c r="E129" s="121" t="s">
        <v>94</v>
      </c>
      <c r="F129" s="42" t="s">
        <v>74</v>
      </c>
      <c r="G129" s="30">
        <v>3</v>
      </c>
      <c r="H129" s="45">
        <v>2</v>
      </c>
      <c r="I129" s="31">
        <v>2.5000000000000001E-2</v>
      </c>
      <c r="J129" s="53">
        <v>15</v>
      </c>
      <c r="K129" s="31">
        <v>0.1875</v>
      </c>
      <c r="L129" s="45">
        <v>17</v>
      </c>
      <c r="M129" s="31">
        <v>0.21249999999999999</v>
      </c>
      <c r="N129" s="74">
        <f>+(G129*H129+G130*H130+G131*H131+G132*H132)/40</f>
        <v>4.4000000000000004</v>
      </c>
      <c r="O129" s="75">
        <f>+(G129*J129+G130*J130+G131*J131+G132*J132)/40</f>
        <v>3.8</v>
      </c>
      <c r="P129" s="49">
        <v>8.7948223364235493E-4</v>
      </c>
      <c r="Q129" s="33">
        <f t="shared" si="1"/>
        <v>0.99400334578930893</v>
      </c>
      <c r="R129" s="62">
        <v>8.3131540204901712E-15</v>
      </c>
      <c r="S129" s="69">
        <v>5.5742213938582755E-4</v>
      </c>
    </row>
    <row r="130" spans="5:19">
      <c r="E130" s="122"/>
      <c r="F130" s="43" t="s">
        <v>75</v>
      </c>
      <c r="G130" s="11">
        <v>5</v>
      </c>
      <c r="H130" s="52">
        <v>30</v>
      </c>
      <c r="I130" s="12">
        <v>0.375</v>
      </c>
      <c r="J130" s="46">
        <v>16</v>
      </c>
      <c r="K130" s="12">
        <v>0.2</v>
      </c>
      <c r="L130" s="46">
        <v>46</v>
      </c>
      <c r="M130" s="12">
        <v>0.57499999999999996</v>
      </c>
      <c r="N130" s="76"/>
      <c r="O130" s="77"/>
      <c r="P130" s="48"/>
      <c r="Q130" s="34">
        <f t="shared" si="1"/>
        <v>1.2580379600204417E-2</v>
      </c>
      <c r="R130" s="63"/>
      <c r="S130" s="70"/>
    </row>
    <row r="131" spans="5:19">
      <c r="E131" s="122"/>
      <c r="F131" s="43" t="s">
        <v>76</v>
      </c>
      <c r="G131" s="11">
        <v>4</v>
      </c>
      <c r="H131" s="46">
        <v>4</v>
      </c>
      <c r="I131" s="12">
        <v>0.05</v>
      </c>
      <c r="J131" s="46">
        <v>6</v>
      </c>
      <c r="K131" s="12">
        <v>7.4999999999999997E-2</v>
      </c>
      <c r="L131" s="46">
        <v>10</v>
      </c>
      <c r="M131" s="12">
        <v>0.125</v>
      </c>
      <c r="N131" s="76"/>
      <c r="O131" s="77"/>
      <c r="P131" s="48"/>
      <c r="Q131" s="34">
        <f t="shared" si="1"/>
        <v>0.68370743915197929</v>
      </c>
      <c r="R131" s="63"/>
      <c r="S131" s="70"/>
    </row>
    <row r="132" spans="5:19">
      <c r="E132" s="123"/>
      <c r="F132" s="44" t="s">
        <v>77</v>
      </c>
      <c r="G132" s="39">
        <v>1</v>
      </c>
      <c r="H132" s="47">
        <v>4</v>
      </c>
      <c r="I132" s="40">
        <v>0.05</v>
      </c>
      <c r="J132" s="47">
        <v>3</v>
      </c>
      <c r="K132" s="40">
        <v>3.7499999999999999E-2</v>
      </c>
      <c r="L132" s="47">
        <v>7</v>
      </c>
      <c r="M132" s="40">
        <v>8.7499999999999994E-2</v>
      </c>
      <c r="N132" s="78"/>
      <c r="O132" s="79"/>
      <c r="P132" s="50"/>
      <c r="Q132" s="41">
        <f t="shared" si="1"/>
        <v>0.38982243671856631</v>
      </c>
      <c r="R132" s="65"/>
      <c r="S132" s="71"/>
    </row>
    <row r="133" spans="5:19">
      <c r="E133" s="124" t="s">
        <v>95</v>
      </c>
      <c r="F133" s="43" t="s">
        <v>74</v>
      </c>
      <c r="G133" s="11">
        <v>3</v>
      </c>
      <c r="H133" s="46">
        <v>2</v>
      </c>
      <c r="I133" s="12">
        <v>2.5000000000000001E-2</v>
      </c>
      <c r="J133" s="52">
        <v>6</v>
      </c>
      <c r="K133" s="12">
        <v>7.4999999999999997E-2</v>
      </c>
      <c r="L133" s="46">
        <v>8</v>
      </c>
      <c r="M133" s="12">
        <v>0.1</v>
      </c>
      <c r="N133" s="76">
        <f>+(G133*H133+G134*H134+G135*H135+G136*H136)/40</f>
        <v>4.7</v>
      </c>
      <c r="O133" s="77">
        <f>+(G133*J133+G134*J134+G135*J135+G136*J136)/40</f>
        <v>4.4000000000000004</v>
      </c>
      <c r="P133" s="48">
        <v>1.8470986781207448E-2</v>
      </c>
      <c r="Q133" s="34">
        <f t="shared" si="1"/>
        <v>0.85407972742810567</v>
      </c>
      <c r="R133" s="63">
        <v>1.9152237975550047E-20</v>
      </c>
      <c r="S133" s="70">
        <v>9.7254855327451509E-9</v>
      </c>
    </row>
    <row r="134" spans="5:19">
      <c r="E134" s="122"/>
      <c r="F134" s="43" t="s">
        <v>75</v>
      </c>
      <c r="G134" s="11">
        <v>5</v>
      </c>
      <c r="H134" s="46">
        <v>33</v>
      </c>
      <c r="I134" s="12">
        <v>0.41249999999999998</v>
      </c>
      <c r="J134" s="46">
        <v>22</v>
      </c>
      <c r="K134" s="12">
        <v>0.27500000000000002</v>
      </c>
      <c r="L134" s="46">
        <v>55</v>
      </c>
      <c r="M134" s="12">
        <v>0.6875</v>
      </c>
      <c r="N134" s="76"/>
      <c r="O134" s="77"/>
      <c r="P134" s="48"/>
      <c r="Q134" s="34">
        <f t="shared" ref="Q134:Q140" si="2">1-NORMSDIST((I134-K134)/SQRT(M134*(1-M134)*(2/80)))</f>
        <v>3.0316223735310177E-2</v>
      </c>
      <c r="R134" s="63"/>
      <c r="S134" s="70"/>
    </row>
    <row r="135" spans="5:19">
      <c r="E135" s="122"/>
      <c r="F135" s="43" t="s">
        <v>76</v>
      </c>
      <c r="G135" s="11">
        <v>4</v>
      </c>
      <c r="H135" s="46">
        <v>4</v>
      </c>
      <c r="I135" s="12">
        <v>0.05</v>
      </c>
      <c r="J135" s="52">
        <v>12</v>
      </c>
      <c r="K135" s="12">
        <v>0.15</v>
      </c>
      <c r="L135" s="46">
        <v>16</v>
      </c>
      <c r="M135" s="12">
        <v>0.2</v>
      </c>
      <c r="N135" s="76"/>
      <c r="O135" s="77"/>
      <c r="P135" s="48"/>
      <c r="Q135" s="34">
        <f t="shared" si="2"/>
        <v>0.94307685099667093</v>
      </c>
      <c r="R135" s="63"/>
      <c r="S135" s="70"/>
    </row>
    <row r="136" spans="5:19">
      <c r="E136" s="122"/>
      <c r="F136" s="43" t="s">
        <v>77</v>
      </c>
      <c r="G136" s="11">
        <v>1</v>
      </c>
      <c r="H136" s="46">
        <v>1</v>
      </c>
      <c r="I136" s="12">
        <v>1.2500000000000001E-2</v>
      </c>
      <c r="J136" s="46"/>
      <c r="K136" s="12">
        <v>0</v>
      </c>
      <c r="L136" s="46">
        <v>1</v>
      </c>
      <c r="M136" s="12">
        <v>1.2500000000000001E-2</v>
      </c>
      <c r="N136" s="76"/>
      <c r="O136" s="77"/>
      <c r="P136" s="48"/>
      <c r="Q136" s="34">
        <f t="shared" si="2"/>
        <v>0.23836614354620844</v>
      </c>
      <c r="R136" s="63"/>
      <c r="S136" s="70"/>
    </row>
    <row r="137" spans="5:19">
      <c r="E137" s="135" t="s">
        <v>96</v>
      </c>
      <c r="F137" s="42" t="s">
        <v>74</v>
      </c>
      <c r="G137" s="30">
        <v>3</v>
      </c>
      <c r="H137" s="45">
        <v>3</v>
      </c>
      <c r="I137" s="31">
        <v>3.7499999999999999E-2</v>
      </c>
      <c r="J137" s="53">
        <v>9</v>
      </c>
      <c r="K137" s="31">
        <v>0.1125</v>
      </c>
      <c r="L137" s="45">
        <v>12</v>
      </c>
      <c r="M137" s="31">
        <v>0.15</v>
      </c>
      <c r="N137" s="74">
        <f>+(G137*H137+G138*H138+G139*H139+G140*H140)/40</f>
        <v>4.4000000000000004</v>
      </c>
      <c r="O137" s="75">
        <f>+(G137*J137+G138*J138+G139*J139+G140*J140)/40</f>
        <v>4.125</v>
      </c>
      <c r="P137" s="49">
        <v>2.046140124663887E-2</v>
      </c>
      <c r="Q137" s="33">
        <f t="shared" si="2"/>
        <v>0.90798068640178731</v>
      </c>
      <c r="R137" s="62">
        <v>5.2599704099909133E-12</v>
      </c>
      <c r="S137" s="69">
        <v>6.5148873626483364E-5</v>
      </c>
    </row>
    <row r="138" spans="5:19">
      <c r="E138" s="136"/>
      <c r="F138" s="43" t="s">
        <v>75</v>
      </c>
      <c r="G138" s="11">
        <v>5</v>
      </c>
      <c r="H138" s="46">
        <v>28</v>
      </c>
      <c r="I138" s="12">
        <v>0.35</v>
      </c>
      <c r="J138" s="46">
        <v>17</v>
      </c>
      <c r="K138" s="12">
        <v>0.21249999999999999</v>
      </c>
      <c r="L138" s="46">
        <v>45</v>
      </c>
      <c r="M138" s="12">
        <v>0.5625</v>
      </c>
      <c r="N138" s="76"/>
      <c r="O138" s="77"/>
      <c r="P138" s="48"/>
      <c r="Q138" s="34">
        <f t="shared" si="2"/>
        <v>3.9800835292814196E-2</v>
      </c>
      <c r="R138" s="63"/>
      <c r="S138" s="70"/>
    </row>
    <row r="139" spans="5:19">
      <c r="E139" s="136"/>
      <c r="F139" s="43" t="s">
        <v>76</v>
      </c>
      <c r="G139" s="11">
        <v>4</v>
      </c>
      <c r="H139" s="46">
        <v>6</v>
      </c>
      <c r="I139" s="12">
        <v>7.4999999999999997E-2</v>
      </c>
      <c r="J139" s="52">
        <v>13</v>
      </c>
      <c r="K139" s="12">
        <v>0.16250000000000001</v>
      </c>
      <c r="L139" s="46">
        <v>19</v>
      </c>
      <c r="M139" s="12">
        <v>0.23749999999999999</v>
      </c>
      <c r="N139" s="76"/>
      <c r="O139" s="77"/>
      <c r="P139" s="48"/>
      <c r="Q139" s="34">
        <f t="shared" si="2"/>
        <v>0.90327284375093064</v>
      </c>
      <c r="R139" s="63"/>
      <c r="S139" s="70"/>
    </row>
    <row r="140" spans="5:19">
      <c r="E140" s="137"/>
      <c r="F140" s="44" t="s">
        <v>77</v>
      </c>
      <c r="G140" s="39">
        <v>1</v>
      </c>
      <c r="H140" s="47">
        <v>3</v>
      </c>
      <c r="I140" s="40">
        <v>3.7499999999999999E-2</v>
      </c>
      <c r="J140" s="47">
        <v>1</v>
      </c>
      <c r="K140" s="40">
        <v>1.2500000000000001E-2</v>
      </c>
      <c r="L140" s="47">
        <v>4</v>
      </c>
      <c r="M140" s="40">
        <v>0.05</v>
      </c>
      <c r="N140" s="78"/>
      <c r="O140" s="79"/>
      <c r="P140" s="50"/>
      <c r="Q140" s="41">
        <f t="shared" si="2"/>
        <v>0.23407995492721412</v>
      </c>
      <c r="R140" s="65"/>
      <c r="S140" s="71"/>
    </row>
    <row r="141" spans="5:19" ht="12.95">
      <c r="E141" s="125" t="s">
        <v>97</v>
      </c>
      <c r="F141" s="125"/>
      <c r="G141" s="54"/>
      <c r="H141" s="55">
        <v>40</v>
      </c>
      <c r="I141" s="56">
        <v>0.5</v>
      </c>
      <c r="J141" s="55">
        <v>40</v>
      </c>
      <c r="K141" s="56">
        <v>0.5</v>
      </c>
      <c r="L141" s="55">
        <v>80</v>
      </c>
      <c r="M141" s="56">
        <v>1</v>
      </c>
      <c r="N141" s="57"/>
      <c r="O141" s="57"/>
      <c r="P141" s="58"/>
      <c r="Q141" s="58" t="s">
        <v>21</v>
      </c>
      <c r="R141" s="63"/>
      <c r="S141" s="64"/>
    </row>
    <row r="142" spans="5:19" ht="12.95">
      <c r="E142" s="138" t="s">
        <v>98</v>
      </c>
      <c r="F142" s="138"/>
      <c r="G142" s="125">
        <v>46.95</v>
      </c>
      <c r="H142" s="125"/>
      <c r="I142" s="125"/>
      <c r="J142" s="125">
        <v>53.8</v>
      </c>
      <c r="K142" s="125"/>
      <c r="L142" s="125"/>
      <c r="M142" s="55">
        <v>50.375</v>
      </c>
      <c r="N142" s="57"/>
      <c r="O142" s="57"/>
      <c r="P142" s="58" t="s">
        <v>21</v>
      </c>
      <c r="Q142" s="58" t="s">
        <v>21</v>
      </c>
      <c r="R142" s="65"/>
      <c r="S142" s="66"/>
    </row>
  </sheetData>
  <mergeCells count="46">
    <mergeCell ref="E129:E132"/>
    <mergeCell ref="E133:E136"/>
    <mergeCell ref="E137:E140"/>
    <mergeCell ref="E141:F141"/>
    <mergeCell ref="E142:F142"/>
    <mergeCell ref="J142:L142"/>
    <mergeCell ref="R3:S3"/>
    <mergeCell ref="H2:I3"/>
    <mergeCell ref="J2:K3"/>
    <mergeCell ref="L2:M3"/>
    <mergeCell ref="N2:O3"/>
    <mergeCell ref="G142:I142"/>
    <mergeCell ref="R2:S2"/>
    <mergeCell ref="Q3:Q4"/>
    <mergeCell ref="E113:E116"/>
    <mergeCell ref="E117:E120"/>
    <mergeCell ref="E121:E124"/>
    <mergeCell ref="E125:E128"/>
    <mergeCell ref="E83:E86"/>
    <mergeCell ref="E87:E90"/>
    <mergeCell ref="E91:E94"/>
    <mergeCell ref="E95:E98"/>
    <mergeCell ref="E99:E102"/>
    <mergeCell ref="E103:E105"/>
    <mergeCell ref="E106:E108"/>
    <mergeCell ref="E109:E112"/>
    <mergeCell ref="E80:E82"/>
    <mergeCell ref="E38:E40"/>
    <mergeCell ref="E42:E43"/>
    <mergeCell ref="E44:E45"/>
    <mergeCell ref="E46:E47"/>
    <mergeCell ref="E48:E53"/>
    <mergeCell ref="E54:E57"/>
    <mergeCell ref="E58:E63"/>
    <mergeCell ref="E64:E67"/>
    <mergeCell ref="E68:E71"/>
    <mergeCell ref="E72:E75"/>
    <mergeCell ref="E76:E79"/>
    <mergeCell ref="E11:E12"/>
    <mergeCell ref="E13:E17"/>
    <mergeCell ref="E18:E22"/>
    <mergeCell ref="E2:F4"/>
    <mergeCell ref="P2:P4"/>
    <mergeCell ref="G2:G4"/>
    <mergeCell ref="E5:E7"/>
    <mergeCell ref="E8:E10"/>
  </mergeCells>
  <conditionalFormatting sqref="P5:Q140">
    <cfRule type="cellIs" dxfId="2" priority="2" operator="lessThan">
      <formula>0.05</formula>
    </cfRule>
  </conditionalFormatting>
  <conditionalFormatting sqref="R5:S142">
    <cfRule type="cellIs" dxfId="1" priority="1" operator="lessThan">
      <formula>0.05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AP8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1" width="18.85546875" customWidth="1"/>
    <col min="12" max="12" width="21.42578125" customWidth="1"/>
    <col min="13" max="48" width="18.85546875" customWidth="1"/>
  </cols>
  <sheetData>
    <row r="1" spans="1:42" ht="12.6">
      <c r="A1" s="1" t="s">
        <v>153</v>
      </c>
      <c r="B1" s="1" t="s">
        <v>154</v>
      </c>
      <c r="C1" s="1" t="s">
        <v>155</v>
      </c>
      <c r="D1" s="1" t="s">
        <v>156</v>
      </c>
      <c r="E1" s="1" t="s">
        <v>157</v>
      </c>
      <c r="F1" s="1" t="s">
        <v>19</v>
      </c>
      <c r="G1" s="1" t="s">
        <v>159</v>
      </c>
      <c r="H1" s="1" t="s">
        <v>158</v>
      </c>
      <c r="I1" s="1" t="s">
        <v>24</v>
      </c>
      <c r="J1" s="1" t="s">
        <v>25</v>
      </c>
      <c r="K1" s="1" t="s">
        <v>31</v>
      </c>
      <c r="L1" s="1" t="s">
        <v>152</v>
      </c>
      <c r="M1" s="1" t="s">
        <v>47</v>
      </c>
      <c r="N1" s="1" t="s">
        <v>47</v>
      </c>
      <c r="O1" s="1" t="s">
        <v>47</v>
      </c>
      <c r="P1" s="1" t="s">
        <v>47</v>
      </c>
      <c r="Q1" s="1" t="s">
        <v>47</v>
      </c>
      <c r="R1" s="1" t="s">
        <v>54</v>
      </c>
      <c r="S1" s="1" t="s">
        <v>61</v>
      </c>
      <c r="T1" s="1" t="s">
        <v>66</v>
      </c>
      <c r="U1" s="1" t="s">
        <v>73</v>
      </c>
      <c r="V1" s="1" t="s">
        <v>78</v>
      </c>
      <c r="W1" s="1" t="s">
        <v>79</v>
      </c>
      <c r="X1" s="1" t="s">
        <v>80</v>
      </c>
      <c r="Y1" s="1" t="s">
        <v>81</v>
      </c>
      <c r="Z1" s="1" t="s">
        <v>82</v>
      </c>
      <c r="AA1" s="1" t="s">
        <v>83</v>
      </c>
      <c r="AB1" s="1" t="s">
        <v>84</v>
      </c>
      <c r="AC1" s="1" t="s">
        <v>85</v>
      </c>
      <c r="AD1" s="1" t="s">
        <v>86</v>
      </c>
      <c r="AE1" s="1" t="s">
        <v>87</v>
      </c>
      <c r="AF1" s="1" t="s">
        <v>88</v>
      </c>
      <c r="AG1" s="1" t="s">
        <v>89</v>
      </c>
      <c r="AH1" s="1" t="s">
        <v>90</v>
      </c>
      <c r="AI1" s="1" t="s">
        <v>91</v>
      </c>
      <c r="AJ1" s="1" t="s">
        <v>92</v>
      </c>
      <c r="AK1" s="1" t="s">
        <v>93</v>
      </c>
      <c r="AL1" s="1" t="s">
        <v>94</v>
      </c>
      <c r="AM1" s="1" t="s">
        <v>95</v>
      </c>
      <c r="AN1" s="1" t="s">
        <v>96</v>
      </c>
      <c r="AO1" s="1" t="s">
        <v>14</v>
      </c>
      <c r="AP1" s="1" t="s">
        <v>18</v>
      </c>
    </row>
    <row r="2" spans="1:42" ht="12.6">
      <c r="A2" s="2">
        <v>44985.50843530093</v>
      </c>
      <c r="B2" s="1" t="s">
        <v>248</v>
      </c>
      <c r="C2" s="3">
        <v>0</v>
      </c>
      <c r="D2" s="4">
        <v>44985</v>
      </c>
      <c r="E2" s="1">
        <v>24047716</v>
      </c>
      <c r="F2" s="1" t="s">
        <v>20</v>
      </c>
      <c r="G2" s="1">
        <v>60</v>
      </c>
      <c r="H2" s="1" t="s">
        <v>249</v>
      </c>
      <c r="I2" s="1">
        <v>1</v>
      </c>
      <c r="J2" s="1" t="s">
        <v>28</v>
      </c>
      <c r="K2" s="1" t="s">
        <v>362</v>
      </c>
      <c r="L2" s="1" t="s">
        <v>247</v>
      </c>
      <c r="M2" s="1" t="s">
        <v>49</v>
      </c>
      <c r="R2" s="1" t="s">
        <v>363</v>
      </c>
      <c r="S2" s="1" t="s">
        <v>63</v>
      </c>
      <c r="T2" s="1" t="s">
        <v>148</v>
      </c>
      <c r="U2" s="1" t="s">
        <v>74</v>
      </c>
      <c r="V2" s="1" t="s">
        <v>77</v>
      </c>
      <c r="W2" s="1" t="s">
        <v>76</v>
      </c>
      <c r="X2" s="1" t="s">
        <v>76</v>
      </c>
      <c r="Y2" s="1" t="s">
        <v>75</v>
      </c>
      <c r="Z2" s="1" t="s">
        <v>75</v>
      </c>
      <c r="AA2" s="1" t="s">
        <v>75</v>
      </c>
      <c r="AB2" s="1" t="s">
        <v>76</v>
      </c>
      <c r="AC2" s="1" t="s">
        <v>76</v>
      </c>
      <c r="AD2" s="1" t="s">
        <v>75</v>
      </c>
      <c r="AE2" s="1" t="s">
        <v>75</v>
      </c>
      <c r="AF2" s="1" t="s">
        <v>75</v>
      </c>
      <c r="AG2" s="1" t="s">
        <v>76</v>
      </c>
      <c r="AH2" s="1" t="s">
        <v>76</v>
      </c>
      <c r="AI2" s="1" t="s">
        <v>76</v>
      </c>
      <c r="AJ2" s="1" t="s">
        <v>75</v>
      </c>
      <c r="AK2" s="1" t="s">
        <v>76</v>
      </c>
      <c r="AL2" s="1" t="s">
        <v>75</v>
      </c>
      <c r="AM2" s="1" t="s">
        <v>75</v>
      </c>
      <c r="AN2" s="1" t="s">
        <v>76</v>
      </c>
      <c r="AO2" s="1" t="s">
        <v>15</v>
      </c>
      <c r="AP2" s="1" t="s">
        <v>15</v>
      </c>
    </row>
    <row r="3" spans="1:42" ht="12.6" hidden="1">
      <c r="A3" s="2">
        <v>44985.548064629635</v>
      </c>
      <c r="B3" s="1" t="s">
        <v>228</v>
      </c>
      <c r="C3" s="3">
        <v>0</v>
      </c>
      <c r="D3" s="4">
        <v>44985</v>
      </c>
      <c r="E3" s="1" t="s">
        <v>229</v>
      </c>
      <c r="F3" s="1" t="s">
        <v>23</v>
      </c>
      <c r="G3" s="1" t="s">
        <v>364</v>
      </c>
      <c r="H3" s="1" t="s">
        <v>230</v>
      </c>
      <c r="I3" s="1">
        <v>4</v>
      </c>
      <c r="J3" s="1" t="s">
        <v>26</v>
      </c>
      <c r="K3" s="1" t="s">
        <v>365</v>
      </c>
      <c r="L3" s="1" t="s">
        <v>227</v>
      </c>
      <c r="M3" s="1" t="s">
        <v>50</v>
      </c>
      <c r="R3" s="1" t="s">
        <v>56</v>
      </c>
      <c r="S3" s="1" t="s">
        <v>64</v>
      </c>
      <c r="T3" s="1" t="s">
        <v>68</v>
      </c>
      <c r="U3" s="1" t="s">
        <v>76</v>
      </c>
      <c r="V3" s="1" t="s">
        <v>76</v>
      </c>
      <c r="W3" s="1" t="s">
        <v>75</v>
      </c>
      <c r="X3" s="1" t="s">
        <v>75</v>
      </c>
      <c r="Y3" s="1" t="s">
        <v>76</v>
      </c>
      <c r="Z3" s="1" t="s">
        <v>74</v>
      </c>
      <c r="AA3" s="1" t="s">
        <v>75</v>
      </c>
      <c r="AB3" s="1" t="s">
        <v>76</v>
      </c>
      <c r="AC3" s="1" t="s">
        <v>74</v>
      </c>
      <c r="AD3" s="1" t="s">
        <v>76</v>
      </c>
      <c r="AE3" s="1" t="s">
        <v>75</v>
      </c>
      <c r="AF3" s="1" t="s">
        <v>76</v>
      </c>
      <c r="AG3" s="1" t="s">
        <v>76</v>
      </c>
      <c r="AH3" s="1" t="s">
        <v>75</v>
      </c>
      <c r="AI3" s="1" t="s">
        <v>75</v>
      </c>
      <c r="AJ3" s="1" t="s">
        <v>76</v>
      </c>
      <c r="AK3" s="1" t="s">
        <v>76</v>
      </c>
      <c r="AL3" s="1" t="s">
        <v>76</v>
      </c>
      <c r="AM3" s="1" t="s">
        <v>75</v>
      </c>
      <c r="AN3" s="1" t="s">
        <v>76</v>
      </c>
      <c r="AO3" s="1" t="s">
        <v>16</v>
      </c>
      <c r="AP3" s="1" t="s">
        <v>17</v>
      </c>
    </row>
    <row r="4" spans="1:42" ht="12.6">
      <c r="A4" s="2">
        <v>44985.570228368058</v>
      </c>
      <c r="B4" s="1" t="s">
        <v>346</v>
      </c>
      <c r="C4" s="3">
        <v>0</v>
      </c>
      <c r="D4" s="4">
        <v>44985</v>
      </c>
      <c r="E4" s="1">
        <v>80808204</v>
      </c>
      <c r="F4" s="1" t="s">
        <v>23</v>
      </c>
      <c r="G4" s="1">
        <v>39</v>
      </c>
      <c r="H4" s="1" t="s">
        <v>347</v>
      </c>
      <c r="I4" s="1">
        <v>2</v>
      </c>
      <c r="J4" s="1" t="s">
        <v>29</v>
      </c>
      <c r="K4" s="1" t="s">
        <v>43</v>
      </c>
      <c r="L4" s="1" t="s">
        <v>345</v>
      </c>
      <c r="M4" s="1" t="s">
        <v>49</v>
      </c>
      <c r="R4" s="1" t="s">
        <v>59</v>
      </c>
      <c r="S4" s="1" t="s">
        <v>63</v>
      </c>
      <c r="T4" s="1" t="s">
        <v>148</v>
      </c>
      <c r="U4" s="1" t="s">
        <v>74</v>
      </c>
      <c r="V4" s="1" t="s">
        <v>74</v>
      </c>
      <c r="W4" s="1" t="s">
        <v>74</v>
      </c>
      <c r="X4" s="1" t="s">
        <v>76</v>
      </c>
      <c r="Y4" s="1" t="s">
        <v>75</v>
      </c>
      <c r="Z4" s="1" t="s">
        <v>76</v>
      </c>
      <c r="AA4" s="1" t="s">
        <v>74</v>
      </c>
      <c r="AB4" s="1" t="s">
        <v>76</v>
      </c>
      <c r="AC4" s="1" t="s">
        <v>74</v>
      </c>
      <c r="AD4" s="1" t="s">
        <v>77</v>
      </c>
      <c r="AE4" s="1" t="s">
        <v>76</v>
      </c>
      <c r="AF4" s="1" t="s">
        <v>76</v>
      </c>
      <c r="AG4" s="1" t="s">
        <v>74</v>
      </c>
      <c r="AH4" s="1" t="s">
        <v>74</v>
      </c>
      <c r="AI4" s="1" t="s">
        <v>74</v>
      </c>
      <c r="AJ4" s="1" t="s">
        <v>74</v>
      </c>
      <c r="AK4" s="1" t="s">
        <v>74</v>
      </c>
      <c r="AL4" s="1" t="s">
        <v>74</v>
      </c>
      <c r="AM4" s="1" t="s">
        <v>76</v>
      </c>
      <c r="AN4" s="1" t="s">
        <v>76</v>
      </c>
      <c r="AO4" s="1" t="s">
        <v>17</v>
      </c>
      <c r="AP4" s="1" t="s">
        <v>16</v>
      </c>
    </row>
    <row r="5" spans="1:42" ht="12.6" hidden="1">
      <c r="A5" s="2">
        <v>44985.589035358797</v>
      </c>
      <c r="B5" s="1" t="s">
        <v>232</v>
      </c>
      <c r="C5" s="3">
        <v>0</v>
      </c>
      <c r="D5" s="4">
        <v>44985</v>
      </c>
      <c r="E5" s="1" t="s">
        <v>233</v>
      </c>
      <c r="F5" s="1" t="s">
        <v>23</v>
      </c>
      <c r="G5" s="1">
        <v>30</v>
      </c>
      <c r="H5" s="1" t="s">
        <v>234</v>
      </c>
      <c r="I5" s="1">
        <v>2</v>
      </c>
      <c r="J5" s="1" t="s">
        <v>28</v>
      </c>
      <c r="K5" s="1" t="s">
        <v>34</v>
      </c>
      <c r="L5" s="1" t="s">
        <v>231</v>
      </c>
      <c r="M5" s="1" t="s">
        <v>48</v>
      </c>
      <c r="N5" s="1" t="s">
        <v>49</v>
      </c>
      <c r="O5" s="1" t="s">
        <v>50</v>
      </c>
      <c r="R5" s="1" t="s">
        <v>366</v>
      </c>
      <c r="S5" s="1" t="s">
        <v>63</v>
      </c>
      <c r="T5" s="1" t="s">
        <v>148</v>
      </c>
      <c r="U5" s="1" t="s">
        <v>74</v>
      </c>
      <c r="V5" s="1" t="s">
        <v>74</v>
      </c>
      <c r="W5" s="1" t="s">
        <v>76</v>
      </c>
      <c r="X5" s="1" t="s">
        <v>74</v>
      </c>
      <c r="Y5" s="1" t="s">
        <v>76</v>
      </c>
      <c r="Z5" s="1" t="s">
        <v>74</v>
      </c>
      <c r="AA5" s="1" t="s">
        <v>76</v>
      </c>
      <c r="AB5" s="1" t="s">
        <v>76</v>
      </c>
      <c r="AC5" s="1" t="s">
        <v>75</v>
      </c>
      <c r="AD5" s="1" t="s">
        <v>75</v>
      </c>
      <c r="AE5" s="1" t="s">
        <v>75</v>
      </c>
      <c r="AF5" s="1" t="s">
        <v>75</v>
      </c>
      <c r="AG5" s="1" t="s">
        <v>76</v>
      </c>
      <c r="AH5" s="1" t="s">
        <v>76</v>
      </c>
      <c r="AI5" s="1" t="s">
        <v>76</v>
      </c>
      <c r="AJ5" s="1" t="s">
        <v>74</v>
      </c>
      <c r="AK5" s="1" t="s">
        <v>75</v>
      </c>
      <c r="AL5" s="1" t="s">
        <v>76</v>
      </c>
      <c r="AM5" s="1" t="s">
        <v>74</v>
      </c>
      <c r="AN5" s="1" t="s">
        <v>76</v>
      </c>
      <c r="AO5" s="1" t="s">
        <v>16</v>
      </c>
      <c r="AP5" s="1" t="s">
        <v>16</v>
      </c>
    </row>
    <row r="6" spans="1:42" ht="12.6" hidden="1">
      <c r="A6" s="2">
        <v>44985.620551944448</v>
      </c>
      <c r="B6" s="1" t="s">
        <v>207</v>
      </c>
      <c r="C6" s="3">
        <v>0</v>
      </c>
      <c r="D6" s="4">
        <v>44985</v>
      </c>
      <c r="E6" s="1" t="s">
        <v>208</v>
      </c>
      <c r="F6" s="1" t="s">
        <v>20</v>
      </c>
      <c r="G6" s="1">
        <v>60</v>
      </c>
      <c r="H6" s="1" t="s">
        <v>209</v>
      </c>
      <c r="I6" s="1">
        <v>3</v>
      </c>
      <c r="J6" s="1" t="s">
        <v>30</v>
      </c>
      <c r="K6" s="1" t="s">
        <v>38</v>
      </c>
      <c r="L6" s="1" t="s">
        <v>206</v>
      </c>
      <c r="M6" s="1" t="s">
        <v>48</v>
      </c>
      <c r="N6" s="1" t="s">
        <v>49</v>
      </c>
      <c r="R6" s="1" t="s">
        <v>366</v>
      </c>
      <c r="S6" s="1" t="s">
        <v>62</v>
      </c>
      <c r="T6" s="1" t="s">
        <v>148</v>
      </c>
      <c r="U6" s="1" t="s">
        <v>74</v>
      </c>
      <c r="V6" s="1" t="s">
        <v>77</v>
      </c>
      <c r="W6" s="1" t="s">
        <v>74</v>
      </c>
      <c r="X6" s="1" t="s">
        <v>74</v>
      </c>
      <c r="Y6" s="1" t="s">
        <v>76</v>
      </c>
      <c r="Z6" s="1" t="s">
        <v>74</v>
      </c>
      <c r="AA6" s="1" t="s">
        <v>77</v>
      </c>
      <c r="AB6" s="1" t="s">
        <v>74</v>
      </c>
      <c r="AC6" s="1" t="s">
        <v>74</v>
      </c>
      <c r="AD6" s="1" t="s">
        <v>74</v>
      </c>
      <c r="AE6" s="1" t="s">
        <v>74</v>
      </c>
      <c r="AF6" s="1" t="s">
        <v>76</v>
      </c>
      <c r="AG6" s="1" t="s">
        <v>74</v>
      </c>
      <c r="AH6" s="1" t="s">
        <v>74</v>
      </c>
      <c r="AI6" s="1" t="s">
        <v>74</v>
      </c>
      <c r="AJ6" s="1" t="s">
        <v>74</v>
      </c>
      <c r="AK6" s="1" t="s">
        <v>74</v>
      </c>
      <c r="AL6" s="1" t="s">
        <v>77</v>
      </c>
      <c r="AM6" s="1" t="s">
        <v>76</v>
      </c>
      <c r="AN6" s="1" t="s">
        <v>74</v>
      </c>
      <c r="AO6" s="1" t="s">
        <v>17</v>
      </c>
      <c r="AP6" s="1" t="s">
        <v>17</v>
      </c>
    </row>
    <row r="7" spans="1:42" ht="12.6">
      <c r="A7" s="2">
        <v>44985.631776898153</v>
      </c>
      <c r="B7" s="1" t="s">
        <v>251</v>
      </c>
      <c r="C7" s="3">
        <v>0</v>
      </c>
      <c r="D7" s="4">
        <v>44985</v>
      </c>
      <c r="E7" s="1">
        <v>1127599309</v>
      </c>
      <c r="F7" s="1" t="s">
        <v>23</v>
      </c>
      <c r="G7" s="1">
        <v>32</v>
      </c>
      <c r="H7" s="1" t="s">
        <v>252</v>
      </c>
      <c r="I7" s="1">
        <v>3</v>
      </c>
      <c r="J7" s="1" t="s">
        <v>30</v>
      </c>
      <c r="K7" s="1" t="s">
        <v>43</v>
      </c>
      <c r="L7" s="1" t="s">
        <v>250</v>
      </c>
      <c r="M7" s="1" t="s">
        <v>48</v>
      </c>
      <c r="N7" s="1" t="s">
        <v>49</v>
      </c>
      <c r="O7" s="1" t="s">
        <v>50</v>
      </c>
      <c r="P7" s="1" t="s">
        <v>52</v>
      </c>
      <c r="R7" s="1" t="s">
        <v>367</v>
      </c>
      <c r="S7" s="1" t="s">
        <v>64</v>
      </c>
      <c r="T7" s="1" t="s">
        <v>70</v>
      </c>
      <c r="U7" s="1" t="s">
        <v>74</v>
      </c>
      <c r="V7" s="1" t="s">
        <v>74</v>
      </c>
      <c r="W7" s="1" t="s">
        <v>76</v>
      </c>
      <c r="X7" s="1" t="s">
        <v>74</v>
      </c>
      <c r="Y7" s="1" t="s">
        <v>75</v>
      </c>
      <c r="Z7" s="1" t="s">
        <v>76</v>
      </c>
      <c r="AA7" s="1" t="s">
        <v>76</v>
      </c>
      <c r="AB7" s="1" t="s">
        <v>76</v>
      </c>
      <c r="AC7" s="1" t="s">
        <v>74</v>
      </c>
      <c r="AD7" s="1" t="s">
        <v>74</v>
      </c>
      <c r="AE7" s="1" t="s">
        <v>75</v>
      </c>
      <c r="AF7" s="1" t="s">
        <v>75</v>
      </c>
      <c r="AG7" s="1" t="s">
        <v>74</v>
      </c>
      <c r="AH7" s="1" t="s">
        <v>74</v>
      </c>
      <c r="AI7" s="1" t="s">
        <v>76</v>
      </c>
      <c r="AJ7" s="1" t="s">
        <v>76</v>
      </c>
      <c r="AK7" s="1" t="s">
        <v>74</v>
      </c>
      <c r="AL7" s="1" t="s">
        <v>76</v>
      </c>
      <c r="AM7" s="1" t="s">
        <v>76</v>
      </c>
      <c r="AN7" s="1" t="s">
        <v>75</v>
      </c>
      <c r="AO7" s="1" t="s">
        <v>16</v>
      </c>
      <c r="AP7" s="1" t="s">
        <v>16</v>
      </c>
    </row>
    <row r="8" spans="1:42" ht="12.6" hidden="1">
      <c r="A8" s="2">
        <v>44985.6352471875</v>
      </c>
      <c r="B8" s="1" t="s">
        <v>222</v>
      </c>
      <c r="C8" s="3">
        <v>0</v>
      </c>
      <c r="D8" s="4">
        <v>44985</v>
      </c>
      <c r="E8" s="1">
        <v>52763781</v>
      </c>
      <c r="F8" s="1" t="s">
        <v>20</v>
      </c>
      <c r="G8" s="1">
        <v>43</v>
      </c>
      <c r="H8" s="1" t="s">
        <v>223</v>
      </c>
      <c r="I8" s="1">
        <v>3</v>
      </c>
      <c r="J8" s="1" t="s">
        <v>28</v>
      </c>
      <c r="K8" s="1" t="s">
        <v>368</v>
      </c>
      <c r="L8" s="1" t="s">
        <v>221</v>
      </c>
      <c r="M8" s="1" t="s">
        <v>48</v>
      </c>
      <c r="N8" s="1" t="s">
        <v>49</v>
      </c>
      <c r="O8" s="1" t="s">
        <v>50</v>
      </c>
      <c r="P8" s="1" t="s">
        <v>52</v>
      </c>
      <c r="R8" s="1" t="s">
        <v>58</v>
      </c>
      <c r="S8" s="1" t="s">
        <v>63</v>
      </c>
      <c r="T8" s="1" t="s">
        <v>67</v>
      </c>
      <c r="U8" s="1" t="s">
        <v>76</v>
      </c>
      <c r="V8" s="1" t="s">
        <v>75</v>
      </c>
      <c r="W8" s="1" t="s">
        <v>75</v>
      </c>
      <c r="X8" s="1" t="s">
        <v>75</v>
      </c>
      <c r="Y8" s="1" t="s">
        <v>75</v>
      </c>
      <c r="Z8" s="1" t="s">
        <v>76</v>
      </c>
      <c r="AA8" s="1" t="s">
        <v>76</v>
      </c>
      <c r="AB8" s="1" t="s">
        <v>76</v>
      </c>
      <c r="AC8" s="1" t="s">
        <v>75</v>
      </c>
      <c r="AD8" s="1" t="s">
        <v>75</v>
      </c>
      <c r="AE8" s="1" t="s">
        <v>75</v>
      </c>
      <c r="AF8" s="1" t="s">
        <v>75</v>
      </c>
      <c r="AG8" s="1" t="s">
        <v>75</v>
      </c>
      <c r="AH8" s="1" t="s">
        <v>75</v>
      </c>
      <c r="AI8" s="1" t="s">
        <v>74</v>
      </c>
      <c r="AJ8" s="1" t="s">
        <v>74</v>
      </c>
      <c r="AK8" s="1" t="s">
        <v>74</v>
      </c>
      <c r="AL8" s="1" t="s">
        <v>74</v>
      </c>
      <c r="AM8" s="1" t="s">
        <v>75</v>
      </c>
      <c r="AN8" s="1" t="s">
        <v>76</v>
      </c>
      <c r="AO8" s="1" t="s">
        <v>16</v>
      </c>
      <c r="AP8" s="1" t="s">
        <v>16</v>
      </c>
    </row>
    <row r="9" spans="1:42" ht="12.6">
      <c r="A9" s="2">
        <v>44985.641932638886</v>
      </c>
      <c r="B9" s="1" t="s">
        <v>204</v>
      </c>
      <c r="C9" s="3">
        <v>0</v>
      </c>
      <c r="D9" s="4">
        <v>44985</v>
      </c>
      <c r="E9" s="1">
        <v>41669848</v>
      </c>
      <c r="F9" s="1" t="s">
        <v>20</v>
      </c>
      <c r="G9" s="1">
        <v>65</v>
      </c>
      <c r="H9" s="1" t="s">
        <v>281</v>
      </c>
      <c r="I9" s="1">
        <v>2</v>
      </c>
      <c r="J9" s="1" t="s">
        <v>29</v>
      </c>
      <c r="K9" s="1" t="s">
        <v>46</v>
      </c>
      <c r="L9" s="1" t="s">
        <v>280</v>
      </c>
      <c r="M9" s="1" t="s">
        <v>48</v>
      </c>
      <c r="N9" s="1" t="s">
        <v>49</v>
      </c>
      <c r="O9" s="1" t="s">
        <v>50</v>
      </c>
      <c r="P9" s="1" t="s">
        <v>52</v>
      </c>
      <c r="R9" s="1" t="s">
        <v>58</v>
      </c>
      <c r="S9" s="1" t="s">
        <v>64</v>
      </c>
      <c r="T9" s="1" t="s">
        <v>68</v>
      </c>
      <c r="U9" s="1" t="s">
        <v>75</v>
      </c>
      <c r="V9" s="1" t="s">
        <v>76</v>
      </c>
      <c r="W9" s="1" t="s">
        <v>75</v>
      </c>
      <c r="X9" s="1" t="s">
        <v>75</v>
      </c>
      <c r="Y9" s="1" t="s">
        <v>75</v>
      </c>
      <c r="Z9" s="1" t="s">
        <v>76</v>
      </c>
      <c r="AA9" s="1" t="s">
        <v>76</v>
      </c>
      <c r="AB9" s="1" t="s">
        <v>76</v>
      </c>
      <c r="AC9" s="1" t="s">
        <v>76</v>
      </c>
      <c r="AD9" s="1" t="s">
        <v>75</v>
      </c>
      <c r="AE9" s="1" t="s">
        <v>75</v>
      </c>
      <c r="AF9" s="1" t="s">
        <v>76</v>
      </c>
      <c r="AG9" s="1" t="s">
        <v>76</v>
      </c>
      <c r="AH9" s="1" t="s">
        <v>75</v>
      </c>
      <c r="AI9" s="1" t="s">
        <v>75</v>
      </c>
      <c r="AJ9" s="1" t="s">
        <v>75</v>
      </c>
      <c r="AK9" s="1" t="s">
        <v>76</v>
      </c>
      <c r="AL9" s="1" t="s">
        <v>76</v>
      </c>
      <c r="AM9" s="1" t="s">
        <v>75</v>
      </c>
      <c r="AN9" s="1" t="s">
        <v>76</v>
      </c>
      <c r="AO9" s="1" t="s">
        <v>15</v>
      </c>
      <c r="AP9" s="1" t="s">
        <v>15</v>
      </c>
    </row>
    <row r="10" spans="1:42" ht="12.6" hidden="1">
      <c r="A10" s="2">
        <v>44985.646728043983</v>
      </c>
      <c r="B10" s="1" t="s">
        <v>201</v>
      </c>
      <c r="C10" s="3">
        <v>0</v>
      </c>
      <c r="D10" s="4">
        <v>44985</v>
      </c>
      <c r="E10" s="1">
        <v>52520301</v>
      </c>
      <c r="F10" s="1" t="s">
        <v>20</v>
      </c>
      <c r="G10" s="1">
        <v>46</v>
      </c>
      <c r="H10" s="1" t="s">
        <v>202</v>
      </c>
      <c r="I10" s="1">
        <v>3</v>
      </c>
      <c r="J10" s="1" t="s">
        <v>29</v>
      </c>
      <c r="K10" s="1" t="s">
        <v>43</v>
      </c>
      <c r="L10" s="1" t="s">
        <v>200</v>
      </c>
      <c r="M10" s="1" t="s">
        <v>48</v>
      </c>
      <c r="N10" s="1" t="s">
        <v>49</v>
      </c>
      <c r="O10" s="1" t="s">
        <v>50</v>
      </c>
      <c r="P10" s="1" t="s">
        <v>52</v>
      </c>
      <c r="S10" s="1" t="s">
        <v>64</v>
      </c>
      <c r="T10" s="1" t="s">
        <v>67</v>
      </c>
      <c r="U10" s="1" t="s">
        <v>75</v>
      </c>
      <c r="V10" s="1" t="s">
        <v>74</v>
      </c>
      <c r="W10" s="1" t="s">
        <v>75</v>
      </c>
      <c r="X10" s="1" t="s">
        <v>75</v>
      </c>
      <c r="Y10" s="1" t="s">
        <v>75</v>
      </c>
      <c r="Z10" s="1" t="s">
        <v>76</v>
      </c>
      <c r="AA10" s="1" t="s">
        <v>75</v>
      </c>
      <c r="AB10" s="1" t="s">
        <v>76</v>
      </c>
      <c r="AC10" s="1" t="s">
        <v>75</v>
      </c>
      <c r="AD10" s="1" t="s">
        <v>75</v>
      </c>
      <c r="AE10" s="1" t="s">
        <v>76</v>
      </c>
      <c r="AF10" s="1" t="s">
        <v>75</v>
      </c>
      <c r="AG10" s="1" t="s">
        <v>76</v>
      </c>
      <c r="AH10" s="1" t="s">
        <v>76</v>
      </c>
      <c r="AI10" s="1" t="s">
        <v>76</v>
      </c>
      <c r="AJ10" s="1" t="s">
        <v>75</v>
      </c>
      <c r="AK10" s="1" t="s">
        <v>75</v>
      </c>
      <c r="AL10" s="1" t="s">
        <v>75</v>
      </c>
      <c r="AM10" s="1" t="s">
        <v>75</v>
      </c>
      <c r="AN10" s="1" t="s">
        <v>76</v>
      </c>
      <c r="AO10" s="1" t="s">
        <v>15</v>
      </c>
      <c r="AP10" s="1" t="s">
        <v>15</v>
      </c>
    </row>
    <row r="11" spans="1:42" ht="12.6">
      <c r="A11" s="2">
        <v>44985.651249803239</v>
      </c>
      <c r="B11" s="1" t="s">
        <v>254</v>
      </c>
      <c r="C11" s="3">
        <v>0</v>
      </c>
      <c r="D11" s="4">
        <v>44985</v>
      </c>
      <c r="E11" s="1">
        <v>52083338</v>
      </c>
      <c r="F11" s="1" t="s">
        <v>20</v>
      </c>
      <c r="G11" s="1">
        <v>57</v>
      </c>
      <c r="H11" s="1" t="s">
        <v>255</v>
      </c>
      <c r="I11" s="1">
        <v>1</v>
      </c>
      <c r="J11" s="1" t="s">
        <v>29</v>
      </c>
      <c r="K11" s="1" t="s">
        <v>36</v>
      </c>
      <c r="L11" s="1" t="s">
        <v>253</v>
      </c>
      <c r="M11" s="1" t="s">
        <v>48</v>
      </c>
      <c r="N11" s="1" t="s">
        <v>49</v>
      </c>
      <c r="P11" s="1" t="s">
        <v>52</v>
      </c>
      <c r="R11" s="1" t="s">
        <v>366</v>
      </c>
      <c r="S11" s="1" t="s">
        <v>63</v>
      </c>
      <c r="T11" s="1" t="s">
        <v>69</v>
      </c>
      <c r="U11" s="1" t="s">
        <v>76</v>
      </c>
      <c r="V11" s="1" t="s">
        <v>76</v>
      </c>
      <c r="W11" s="1" t="s">
        <v>76</v>
      </c>
      <c r="X11" s="1" t="s">
        <v>76</v>
      </c>
      <c r="Y11" s="1" t="s">
        <v>76</v>
      </c>
      <c r="Z11" s="1" t="s">
        <v>76</v>
      </c>
      <c r="AA11" s="1" t="s">
        <v>76</v>
      </c>
      <c r="AB11" s="1" t="s">
        <v>76</v>
      </c>
      <c r="AC11" s="1" t="s">
        <v>76</v>
      </c>
      <c r="AD11" s="1" t="s">
        <v>76</v>
      </c>
      <c r="AE11" s="1" t="s">
        <v>75</v>
      </c>
      <c r="AF11" s="1" t="s">
        <v>75</v>
      </c>
      <c r="AG11" s="1" t="s">
        <v>76</v>
      </c>
      <c r="AH11" s="1" t="s">
        <v>76</v>
      </c>
      <c r="AI11" s="1" t="s">
        <v>76</v>
      </c>
      <c r="AJ11" s="1" t="s">
        <v>75</v>
      </c>
      <c r="AK11" s="1" t="s">
        <v>75</v>
      </c>
      <c r="AL11" s="1" t="s">
        <v>76</v>
      </c>
      <c r="AM11" s="1" t="s">
        <v>75</v>
      </c>
      <c r="AN11" s="1" t="s">
        <v>76</v>
      </c>
      <c r="AO11" s="1" t="s">
        <v>15</v>
      </c>
      <c r="AP11" s="1" t="s">
        <v>15</v>
      </c>
    </row>
    <row r="12" spans="1:42" ht="12.6">
      <c r="A12" s="2">
        <v>44985.655658981486</v>
      </c>
      <c r="B12" s="1" t="s">
        <v>256</v>
      </c>
      <c r="C12" s="3">
        <v>0</v>
      </c>
      <c r="D12" s="4">
        <v>44985</v>
      </c>
      <c r="E12" s="1">
        <v>52530945</v>
      </c>
      <c r="F12" s="1" t="s">
        <v>20</v>
      </c>
      <c r="G12" s="1">
        <v>41</v>
      </c>
      <c r="H12" s="1" t="s">
        <v>257</v>
      </c>
      <c r="I12" s="1">
        <v>2</v>
      </c>
      <c r="J12" s="1" t="s">
        <v>28</v>
      </c>
      <c r="K12" s="1" t="s">
        <v>369</v>
      </c>
      <c r="L12" s="1" t="s">
        <v>253</v>
      </c>
      <c r="M12" s="1" t="s">
        <v>48</v>
      </c>
      <c r="N12" s="1" t="s">
        <v>49</v>
      </c>
      <c r="S12" s="1" t="s">
        <v>63</v>
      </c>
      <c r="T12" s="1" t="s">
        <v>69</v>
      </c>
      <c r="U12" s="1" t="s">
        <v>74</v>
      </c>
      <c r="V12" s="1" t="s">
        <v>74</v>
      </c>
      <c r="W12" s="1" t="s">
        <v>76</v>
      </c>
      <c r="X12" s="1" t="s">
        <v>75</v>
      </c>
      <c r="Y12" s="1" t="s">
        <v>74</v>
      </c>
      <c r="Z12" s="1" t="s">
        <v>76</v>
      </c>
      <c r="AA12" s="1" t="s">
        <v>75</v>
      </c>
      <c r="AB12" s="1" t="s">
        <v>74</v>
      </c>
      <c r="AC12" s="1" t="s">
        <v>75</v>
      </c>
      <c r="AD12" s="1" t="s">
        <v>76</v>
      </c>
      <c r="AE12" s="1" t="s">
        <v>75</v>
      </c>
      <c r="AF12" s="1" t="s">
        <v>75</v>
      </c>
      <c r="AG12" s="1" t="s">
        <v>74</v>
      </c>
      <c r="AH12" s="1" t="s">
        <v>75</v>
      </c>
      <c r="AI12" s="1" t="s">
        <v>75</v>
      </c>
      <c r="AJ12" s="1" t="s">
        <v>76</v>
      </c>
      <c r="AK12" s="1" t="s">
        <v>75</v>
      </c>
      <c r="AL12" s="1" t="s">
        <v>75</v>
      </c>
      <c r="AM12" s="1" t="s">
        <v>76</v>
      </c>
      <c r="AN12" s="1" t="s">
        <v>74</v>
      </c>
      <c r="AO12" s="1" t="s">
        <v>15</v>
      </c>
      <c r="AP12" s="1" t="s">
        <v>15</v>
      </c>
    </row>
    <row r="13" spans="1:42" ht="12.6" hidden="1">
      <c r="A13" s="2">
        <v>44985.656786134263</v>
      </c>
      <c r="B13" s="1" t="s">
        <v>242</v>
      </c>
      <c r="C13" s="3">
        <v>0</v>
      </c>
      <c r="D13" s="4">
        <v>44985</v>
      </c>
      <c r="E13" s="1">
        <v>19121211</v>
      </c>
      <c r="F13" s="1" t="s">
        <v>23</v>
      </c>
      <c r="G13" s="1">
        <v>72</v>
      </c>
      <c r="H13" s="1" t="s">
        <v>243</v>
      </c>
      <c r="I13" s="1">
        <v>3</v>
      </c>
      <c r="J13" s="1" t="s">
        <v>28</v>
      </c>
      <c r="K13" s="1" t="s">
        <v>370</v>
      </c>
      <c r="L13" s="1" t="s">
        <v>241</v>
      </c>
      <c r="M13" s="1" t="s">
        <v>48</v>
      </c>
      <c r="N13" s="1" t="s">
        <v>49</v>
      </c>
      <c r="O13" s="1" t="s">
        <v>50</v>
      </c>
      <c r="R13" s="1" t="s">
        <v>58</v>
      </c>
      <c r="S13" s="1" t="s">
        <v>62</v>
      </c>
      <c r="T13" s="1" t="s">
        <v>148</v>
      </c>
      <c r="U13" s="1" t="s">
        <v>75</v>
      </c>
      <c r="V13" s="1" t="s">
        <v>75</v>
      </c>
      <c r="W13" s="1" t="s">
        <v>75</v>
      </c>
      <c r="X13" s="1" t="s">
        <v>75</v>
      </c>
      <c r="Y13" s="1" t="s">
        <v>75</v>
      </c>
      <c r="Z13" s="1" t="s">
        <v>75</v>
      </c>
      <c r="AA13" s="1" t="s">
        <v>75</v>
      </c>
      <c r="AB13" s="1" t="s">
        <v>75</v>
      </c>
      <c r="AC13" s="1" t="s">
        <v>75</v>
      </c>
      <c r="AD13" s="1" t="s">
        <v>75</v>
      </c>
      <c r="AE13" s="1" t="s">
        <v>75</v>
      </c>
      <c r="AF13" s="1" t="s">
        <v>75</v>
      </c>
      <c r="AG13" s="1" t="s">
        <v>75</v>
      </c>
      <c r="AH13" s="1" t="s">
        <v>75</v>
      </c>
      <c r="AI13" s="1" t="s">
        <v>75</v>
      </c>
      <c r="AJ13" s="1" t="s">
        <v>75</v>
      </c>
      <c r="AK13" s="1" t="s">
        <v>75</v>
      </c>
      <c r="AL13" s="1" t="s">
        <v>75</v>
      </c>
      <c r="AM13" s="1" t="s">
        <v>75</v>
      </c>
      <c r="AN13" s="1" t="s">
        <v>75</v>
      </c>
      <c r="AO13" s="1" t="s">
        <v>15</v>
      </c>
      <c r="AP13" s="1" t="s">
        <v>15</v>
      </c>
    </row>
    <row r="14" spans="1:42" ht="12.6">
      <c r="A14" s="2">
        <v>44985.66374340278</v>
      </c>
      <c r="B14" s="1" t="s">
        <v>204</v>
      </c>
      <c r="C14" s="3">
        <v>0</v>
      </c>
      <c r="D14" s="4">
        <v>44985</v>
      </c>
      <c r="E14" s="1">
        <v>51811615</v>
      </c>
      <c r="F14" s="1" t="s">
        <v>20</v>
      </c>
      <c r="G14" s="1">
        <v>54</v>
      </c>
      <c r="H14" s="1" t="s">
        <v>320</v>
      </c>
      <c r="I14" s="1">
        <v>1</v>
      </c>
      <c r="J14" s="1" t="s">
        <v>29</v>
      </c>
      <c r="K14" s="1" t="s">
        <v>43</v>
      </c>
      <c r="L14" s="1" t="s">
        <v>319</v>
      </c>
      <c r="M14" s="1" t="s">
        <v>48</v>
      </c>
      <c r="N14" s="1" t="s">
        <v>49</v>
      </c>
      <c r="S14" s="1" t="s">
        <v>62</v>
      </c>
      <c r="T14" s="1" t="s">
        <v>70</v>
      </c>
      <c r="U14" s="1" t="s">
        <v>74</v>
      </c>
      <c r="V14" s="1" t="s">
        <v>77</v>
      </c>
      <c r="W14" s="1" t="s">
        <v>76</v>
      </c>
      <c r="X14" s="1" t="s">
        <v>76</v>
      </c>
      <c r="Y14" s="1" t="s">
        <v>74</v>
      </c>
      <c r="Z14" s="1" t="s">
        <v>76</v>
      </c>
      <c r="AA14" s="1" t="s">
        <v>76</v>
      </c>
      <c r="AB14" s="1" t="s">
        <v>76</v>
      </c>
      <c r="AC14" s="1" t="s">
        <v>74</v>
      </c>
      <c r="AD14" s="1" t="s">
        <v>76</v>
      </c>
      <c r="AE14" s="1" t="s">
        <v>76</v>
      </c>
      <c r="AF14" s="1" t="s">
        <v>76</v>
      </c>
      <c r="AG14" s="1" t="s">
        <v>74</v>
      </c>
      <c r="AH14" s="1" t="s">
        <v>74</v>
      </c>
      <c r="AI14" s="1" t="s">
        <v>74</v>
      </c>
      <c r="AJ14" s="1" t="s">
        <v>76</v>
      </c>
      <c r="AK14" s="1" t="s">
        <v>76</v>
      </c>
      <c r="AL14" s="1" t="s">
        <v>76</v>
      </c>
      <c r="AM14" s="1" t="s">
        <v>76</v>
      </c>
      <c r="AN14" s="1" t="s">
        <v>76</v>
      </c>
      <c r="AO14" s="1" t="s">
        <v>15</v>
      </c>
      <c r="AP14" s="1" t="s">
        <v>15</v>
      </c>
    </row>
    <row r="15" spans="1:42" ht="12.6">
      <c r="A15" s="2">
        <v>44985.6698077662</v>
      </c>
      <c r="B15" s="1" t="s">
        <v>308</v>
      </c>
      <c r="C15" s="3">
        <v>0</v>
      </c>
      <c r="D15" s="4">
        <v>44985</v>
      </c>
      <c r="E15" s="1">
        <v>39748129</v>
      </c>
      <c r="F15" s="1" t="s">
        <v>20</v>
      </c>
      <c r="G15" s="1">
        <v>55</v>
      </c>
      <c r="H15" s="1" t="s">
        <v>309</v>
      </c>
      <c r="I15" s="1">
        <v>3</v>
      </c>
      <c r="J15" s="1" t="s">
        <v>29</v>
      </c>
      <c r="K15" s="1" t="s">
        <v>368</v>
      </c>
      <c r="L15" s="1" t="s">
        <v>307</v>
      </c>
      <c r="M15" s="1" t="s">
        <v>48</v>
      </c>
      <c r="N15" s="1" t="s">
        <v>49</v>
      </c>
      <c r="O15" s="1" t="s">
        <v>50</v>
      </c>
      <c r="P15" s="1" t="s">
        <v>52</v>
      </c>
      <c r="S15" s="1" t="s">
        <v>64</v>
      </c>
      <c r="T15" s="1" t="s">
        <v>68</v>
      </c>
      <c r="U15" s="1" t="s">
        <v>74</v>
      </c>
      <c r="V15" s="1" t="s">
        <v>77</v>
      </c>
      <c r="W15" s="1" t="s">
        <v>75</v>
      </c>
      <c r="X15" s="1" t="s">
        <v>75</v>
      </c>
      <c r="Y15" s="1" t="s">
        <v>75</v>
      </c>
      <c r="Z15" s="1" t="s">
        <v>75</v>
      </c>
      <c r="AA15" s="1" t="s">
        <v>75</v>
      </c>
      <c r="AB15" s="1" t="s">
        <v>75</v>
      </c>
      <c r="AC15" s="1" t="s">
        <v>76</v>
      </c>
      <c r="AD15" s="1" t="s">
        <v>75</v>
      </c>
      <c r="AE15" s="1" t="s">
        <v>75</v>
      </c>
      <c r="AF15" s="1" t="s">
        <v>75</v>
      </c>
      <c r="AG15" s="1" t="s">
        <v>75</v>
      </c>
      <c r="AH15" s="1" t="s">
        <v>75</v>
      </c>
      <c r="AI15" s="1" t="s">
        <v>75</v>
      </c>
      <c r="AJ15" s="1" t="s">
        <v>75</v>
      </c>
      <c r="AK15" s="1" t="s">
        <v>75</v>
      </c>
      <c r="AL15" s="1" t="s">
        <v>75</v>
      </c>
      <c r="AM15" s="1" t="s">
        <v>75</v>
      </c>
      <c r="AN15" s="1" t="s">
        <v>75</v>
      </c>
      <c r="AO15" s="1" t="s">
        <v>15</v>
      </c>
      <c r="AP15" s="1" t="s">
        <v>15</v>
      </c>
    </row>
    <row r="16" spans="1:42" ht="12.6">
      <c r="A16" s="2">
        <v>44985.693442465279</v>
      </c>
      <c r="B16" s="1" t="s">
        <v>256</v>
      </c>
      <c r="C16" s="3">
        <v>0</v>
      </c>
      <c r="D16" s="4">
        <v>44985</v>
      </c>
      <c r="E16" s="1">
        <v>79914773</v>
      </c>
      <c r="F16" s="1" t="s">
        <v>23</v>
      </c>
      <c r="G16" s="1">
        <v>43</v>
      </c>
      <c r="H16" s="1" t="s">
        <v>298</v>
      </c>
      <c r="I16" s="1">
        <v>3</v>
      </c>
      <c r="J16" s="1" t="s">
        <v>30</v>
      </c>
      <c r="K16" s="1" t="s">
        <v>43</v>
      </c>
      <c r="L16" s="1" t="s">
        <v>297</v>
      </c>
      <c r="M16" s="1" t="s">
        <v>48</v>
      </c>
      <c r="N16" s="1" t="s">
        <v>49</v>
      </c>
      <c r="R16" s="1" t="s">
        <v>367</v>
      </c>
      <c r="S16" s="1" t="s">
        <v>63</v>
      </c>
      <c r="T16" s="1" t="s">
        <v>70</v>
      </c>
      <c r="U16" s="1" t="s">
        <v>74</v>
      </c>
      <c r="V16" s="1" t="s">
        <v>77</v>
      </c>
      <c r="W16" s="1" t="s">
        <v>76</v>
      </c>
      <c r="X16" s="1" t="s">
        <v>76</v>
      </c>
      <c r="Y16" s="1" t="s">
        <v>76</v>
      </c>
      <c r="Z16" s="1" t="s">
        <v>76</v>
      </c>
      <c r="AA16" s="1" t="s">
        <v>76</v>
      </c>
      <c r="AB16" s="1" t="s">
        <v>76</v>
      </c>
      <c r="AC16" s="1" t="s">
        <v>76</v>
      </c>
      <c r="AD16" s="1" t="s">
        <v>76</v>
      </c>
      <c r="AE16" s="1" t="s">
        <v>75</v>
      </c>
      <c r="AF16" s="1" t="s">
        <v>75</v>
      </c>
      <c r="AG16" s="1" t="s">
        <v>75</v>
      </c>
      <c r="AH16" s="1" t="s">
        <v>76</v>
      </c>
      <c r="AI16" s="1" t="s">
        <v>76</v>
      </c>
      <c r="AJ16" s="1" t="s">
        <v>76</v>
      </c>
      <c r="AK16" s="1" t="s">
        <v>76</v>
      </c>
      <c r="AL16" s="1" t="s">
        <v>74</v>
      </c>
      <c r="AM16" s="1" t="s">
        <v>76</v>
      </c>
      <c r="AN16" s="1" t="s">
        <v>76</v>
      </c>
      <c r="AO16" s="1" t="s">
        <v>17</v>
      </c>
      <c r="AP16" s="1" t="s">
        <v>17</v>
      </c>
    </row>
    <row r="17" spans="1:42" ht="12.6" hidden="1">
      <c r="A17" s="2">
        <v>44985.887417199076</v>
      </c>
      <c r="B17" s="1" t="s">
        <v>160</v>
      </c>
      <c r="C17" s="3">
        <v>0</v>
      </c>
      <c r="D17" s="4">
        <v>44985</v>
      </c>
      <c r="E17" s="1">
        <v>79295675</v>
      </c>
      <c r="F17" s="1" t="s">
        <v>23</v>
      </c>
      <c r="G17" s="1">
        <v>57</v>
      </c>
      <c r="H17" s="1" t="s">
        <v>161</v>
      </c>
      <c r="I17" s="1">
        <v>3</v>
      </c>
      <c r="J17" s="1" t="s">
        <v>30</v>
      </c>
      <c r="L17" s="1" t="s">
        <v>2</v>
      </c>
      <c r="M17" s="1" t="s">
        <v>48</v>
      </c>
      <c r="N17" s="1" t="s">
        <v>49</v>
      </c>
      <c r="O17" s="1" t="s">
        <v>50</v>
      </c>
      <c r="P17" s="1" t="s">
        <v>52</v>
      </c>
      <c r="Q17" s="1" t="s">
        <v>53</v>
      </c>
      <c r="R17" s="1" t="s">
        <v>58</v>
      </c>
      <c r="S17" s="1" t="s">
        <v>64</v>
      </c>
      <c r="T17" s="1" t="s">
        <v>69</v>
      </c>
      <c r="U17" s="1" t="s">
        <v>74</v>
      </c>
      <c r="V17" s="1" t="s">
        <v>74</v>
      </c>
      <c r="W17" s="1" t="s">
        <v>74</v>
      </c>
      <c r="X17" s="1" t="s">
        <v>75</v>
      </c>
      <c r="Y17" s="1" t="s">
        <v>75</v>
      </c>
      <c r="Z17" s="1" t="s">
        <v>75</v>
      </c>
      <c r="AA17" s="1" t="s">
        <v>75</v>
      </c>
      <c r="AB17" s="1" t="s">
        <v>75</v>
      </c>
      <c r="AC17" s="1" t="s">
        <v>75</v>
      </c>
      <c r="AD17" s="1" t="s">
        <v>75</v>
      </c>
      <c r="AE17" s="1" t="s">
        <v>75</v>
      </c>
      <c r="AF17" s="1" t="s">
        <v>75</v>
      </c>
      <c r="AG17" s="1" t="s">
        <v>75</v>
      </c>
      <c r="AH17" s="1" t="s">
        <v>75</v>
      </c>
      <c r="AI17" s="1" t="s">
        <v>75</v>
      </c>
      <c r="AJ17" s="1" t="s">
        <v>75</v>
      </c>
      <c r="AK17" s="1" t="s">
        <v>75</v>
      </c>
      <c r="AL17" s="1" t="s">
        <v>75</v>
      </c>
      <c r="AM17" s="1" t="s">
        <v>75</v>
      </c>
      <c r="AN17" s="1" t="s">
        <v>75</v>
      </c>
      <c r="AO17" s="1" t="s">
        <v>15</v>
      </c>
      <c r="AP17" s="1" t="s">
        <v>15</v>
      </c>
    </row>
    <row r="18" spans="1:42" ht="12.6">
      <c r="A18" s="2">
        <v>44986.349262662035</v>
      </c>
      <c r="B18" s="1" t="s">
        <v>314</v>
      </c>
      <c r="C18" s="3">
        <v>0</v>
      </c>
      <c r="D18" s="4">
        <v>44986</v>
      </c>
      <c r="E18" s="1">
        <v>51712466</v>
      </c>
      <c r="F18" s="1" t="s">
        <v>20</v>
      </c>
      <c r="G18" s="1">
        <v>58</v>
      </c>
      <c r="H18" s="1" t="s">
        <v>315</v>
      </c>
      <c r="I18" s="1">
        <v>2</v>
      </c>
      <c r="J18" s="1" t="s">
        <v>27</v>
      </c>
      <c r="K18" s="1" t="s">
        <v>362</v>
      </c>
      <c r="L18" s="1" t="s">
        <v>313</v>
      </c>
      <c r="M18" s="1" t="s">
        <v>48</v>
      </c>
      <c r="N18" s="1" t="s">
        <v>49</v>
      </c>
      <c r="O18" s="1" t="s">
        <v>50</v>
      </c>
      <c r="R18" s="1" t="s">
        <v>55</v>
      </c>
      <c r="S18" s="1" t="s">
        <v>64</v>
      </c>
      <c r="T18" s="1" t="s">
        <v>72</v>
      </c>
      <c r="U18" s="1" t="s">
        <v>75</v>
      </c>
      <c r="V18" s="1" t="s">
        <v>75</v>
      </c>
      <c r="W18" s="1" t="s">
        <v>76</v>
      </c>
      <c r="X18" s="1" t="s">
        <v>75</v>
      </c>
      <c r="Y18" s="1" t="s">
        <v>75</v>
      </c>
      <c r="Z18" s="1" t="s">
        <v>75</v>
      </c>
      <c r="AA18" s="1" t="s">
        <v>75</v>
      </c>
      <c r="AB18" s="1" t="s">
        <v>75</v>
      </c>
      <c r="AC18" s="1" t="s">
        <v>76</v>
      </c>
      <c r="AD18" s="1" t="s">
        <v>75</v>
      </c>
      <c r="AE18" s="1" t="s">
        <v>75</v>
      </c>
      <c r="AF18" s="1" t="s">
        <v>75</v>
      </c>
      <c r="AG18" s="1" t="s">
        <v>76</v>
      </c>
      <c r="AH18" s="1" t="s">
        <v>75</v>
      </c>
      <c r="AI18" s="1" t="s">
        <v>75</v>
      </c>
      <c r="AJ18" s="1" t="s">
        <v>75</v>
      </c>
      <c r="AK18" s="1" t="s">
        <v>76</v>
      </c>
      <c r="AL18" s="1" t="s">
        <v>75</v>
      </c>
      <c r="AM18" s="1" t="s">
        <v>75</v>
      </c>
      <c r="AN18" s="1" t="s">
        <v>75</v>
      </c>
      <c r="AO18" s="1" t="s">
        <v>15</v>
      </c>
      <c r="AP18" s="1" t="s">
        <v>15</v>
      </c>
    </row>
    <row r="19" spans="1:42" ht="12.6">
      <c r="A19" s="2">
        <v>44987.422641481477</v>
      </c>
      <c r="B19" s="1" t="s">
        <v>352</v>
      </c>
      <c r="C19" s="3">
        <v>0</v>
      </c>
      <c r="D19" s="4">
        <v>44987</v>
      </c>
      <c r="E19" s="1">
        <v>35407295</v>
      </c>
      <c r="F19" s="1" t="s">
        <v>20</v>
      </c>
      <c r="G19" s="1">
        <v>59</v>
      </c>
      <c r="H19" s="1" t="s">
        <v>353</v>
      </c>
      <c r="I19" s="1">
        <v>3</v>
      </c>
      <c r="J19" s="1" t="s">
        <v>27</v>
      </c>
      <c r="K19" s="1" t="s">
        <v>32</v>
      </c>
      <c r="L19" s="1" t="s">
        <v>351</v>
      </c>
      <c r="M19" s="1" t="s">
        <v>48</v>
      </c>
      <c r="N19" s="1" t="s">
        <v>49</v>
      </c>
      <c r="S19" s="1" t="s">
        <v>63</v>
      </c>
      <c r="T19" s="1" t="s">
        <v>68</v>
      </c>
      <c r="U19" s="1" t="s">
        <v>77</v>
      </c>
      <c r="V19" s="1" t="s">
        <v>77</v>
      </c>
      <c r="W19" s="1" t="s">
        <v>75</v>
      </c>
      <c r="X19" s="1" t="s">
        <v>74</v>
      </c>
      <c r="Y19" s="1" t="s">
        <v>75</v>
      </c>
      <c r="Z19" s="1" t="s">
        <v>75</v>
      </c>
      <c r="AA19" s="1" t="s">
        <v>76</v>
      </c>
      <c r="AB19" s="1" t="s">
        <v>75</v>
      </c>
      <c r="AC19" s="1" t="s">
        <v>77</v>
      </c>
      <c r="AD19" s="1" t="s">
        <v>75</v>
      </c>
      <c r="AE19" s="1" t="s">
        <v>75</v>
      </c>
      <c r="AF19" s="1" t="s">
        <v>75</v>
      </c>
      <c r="AG19" s="1" t="s">
        <v>75</v>
      </c>
      <c r="AH19" s="1" t="s">
        <v>75</v>
      </c>
      <c r="AI19" s="1" t="s">
        <v>75</v>
      </c>
      <c r="AJ19" s="1" t="s">
        <v>75</v>
      </c>
      <c r="AK19" s="1" t="s">
        <v>75</v>
      </c>
      <c r="AL19" s="1" t="s">
        <v>75</v>
      </c>
      <c r="AM19" s="1" t="s">
        <v>74</v>
      </c>
      <c r="AN19" s="1" t="s">
        <v>76</v>
      </c>
      <c r="AO19" s="1" t="s">
        <v>17</v>
      </c>
      <c r="AP19" s="1" t="s">
        <v>17</v>
      </c>
    </row>
    <row r="20" spans="1:42" ht="12.6" hidden="1">
      <c r="A20" s="2">
        <v>44987.430749664352</v>
      </c>
      <c r="B20" s="1" t="s">
        <v>245</v>
      </c>
      <c r="C20" s="3">
        <v>0</v>
      </c>
      <c r="D20" s="4">
        <v>44987</v>
      </c>
      <c r="E20" s="1">
        <v>1233508265</v>
      </c>
      <c r="F20" s="1" t="s">
        <v>23</v>
      </c>
      <c r="G20" s="1">
        <v>24</v>
      </c>
      <c r="H20" s="1" t="s">
        <v>246</v>
      </c>
      <c r="I20" s="1">
        <v>2</v>
      </c>
      <c r="J20" s="1" t="s">
        <v>30</v>
      </c>
      <c r="K20" s="1" t="s">
        <v>43</v>
      </c>
      <c r="L20" s="1" t="s">
        <v>244</v>
      </c>
      <c r="M20" s="1" t="s">
        <v>48</v>
      </c>
      <c r="N20" s="1" t="s">
        <v>49</v>
      </c>
      <c r="P20" s="1" t="s">
        <v>52</v>
      </c>
      <c r="S20" s="1" t="s">
        <v>64</v>
      </c>
      <c r="T20" s="1" t="s">
        <v>69</v>
      </c>
      <c r="U20" s="1" t="s">
        <v>75</v>
      </c>
      <c r="V20" s="1" t="s">
        <v>75</v>
      </c>
      <c r="W20" s="1" t="s">
        <v>75</v>
      </c>
      <c r="X20" s="1" t="s">
        <v>75</v>
      </c>
      <c r="Y20" s="1" t="s">
        <v>75</v>
      </c>
      <c r="Z20" s="1" t="s">
        <v>75</v>
      </c>
      <c r="AA20" s="1" t="s">
        <v>75</v>
      </c>
      <c r="AB20" s="1" t="s">
        <v>75</v>
      </c>
      <c r="AC20" s="1" t="s">
        <v>75</v>
      </c>
      <c r="AD20" s="1" t="s">
        <v>75</v>
      </c>
      <c r="AE20" s="1" t="s">
        <v>75</v>
      </c>
      <c r="AF20" s="1" t="s">
        <v>75</v>
      </c>
      <c r="AG20" s="1" t="s">
        <v>75</v>
      </c>
      <c r="AH20" s="1" t="s">
        <v>75</v>
      </c>
      <c r="AI20" s="1" t="s">
        <v>75</v>
      </c>
      <c r="AJ20" s="1" t="s">
        <v>75</v>
      </c>
      <c r="AK20" s="1" t="s">
        <v>75</v>
      </c>
      <c r="AL20" s="1" t="s">
        <v>75</v>
      </c>
      <c r="AM20" s="1" t="s">
        <v>75</v>
      </c>
      <c r="AN20" s="1" t="s">
        <v>75</v>
      </c>
      <c r="AO20" s="1" t="s">
        <v>15</v>
      </c>
      <c r="AP20" s="1" t="s">
        <v>16</v>
      </c>
    </row>
    <row r="21" spans="1:42" ht="12.6">
      <c r="A21" s="2">
        <v>44987.452630173611</v>
      </c>
      <c r="B21" s="1" t="s">
        <v>325</v>
      </c>
      <c r="C21" s="3">
        <v>0</v>
      </c>
      <c r="D21" s="4">
        <v>44987</v>
      </c>
      <c r="E21" s="1">
        <v>1018455542</v>
      </c>
      <c r="F21" s="1" t="s">
        <v>20</v>
      </c>
      <c r="G21" s="1">
        <v>30</v>
      </c>
      <c r="H21" s="1" t="s">
        <v>326</v>
      </c>
      <c r="I21" s="1">
        <v>1</v>
      </c>
      <c r="J21" s="1" t="s">
        <v>29</v>
      </c>
      <c r="K21" s="1" t="s">
        <v>43</v>
      </c>
      <c r="L21" s="1" t="s">
        <v>324</v>
      </c>
      <c r="M21" s="1" t="s">
        <v>48</v>
      </c>
      <c r="N21" s="1" t="s">
        <v>49</v>
      </c>
      <c r="S21" s="1" t="s">
        <v>62</v>
      </c>
      <c r="T21" s="1" t="s">
        <v>72</v>
      </c>
      <c r="U21" s="1" t="s">
        <v>74</v>
      </c>
      <c r="V21" s="1" t="s">
        <v>77</v>
      </c>
      <c r="W21" s="1" t="s">
        <v>75</v>
      </c>
      <c r="X21" s="1" t="s">
        <v>75</v>
      </c>
      <c r="Y21" s="1" t="s">
        <v>75</v>
      </c>
      <c r="Z21" s="1" t="s">
        <v>75</v>
      </c>
      <c r="AA21" s="1" t="s">
        <v>75</v>
      </c>
      <c r="AB21" s="1" t="s">
        <v>75</v>
      </c>
      <c r="AC21" s="1" t="s">
        <v>75</v>
      </c>
      <c r="AD21" s="1" t="s">
        <v>75</v>
      </c>
      <c r="AE21" s="1" t="s">
        <v>75</v>
      </c>
      <c r="AF21" s="1" t="s">
        <v>75</v>
      </c>
      <c r="AG21" s="1" t="s">
        <v>77</v>
      </c>
      <c r="AH21" s="1" t="s">
        <v>74</v>
      </c>
      <c r="AI21" s="1" t="s">
        <v>75</v>
      </c>
      <c r="AJ21" s="1" t="s">
        <v>74</v>
      </c>
      <c r="AK21" s="1" t="s">
        <v>77</v>
      </c>
      <c r="AL21" s="1" t="s">
        <v>77</v>
      </c>
      <c r="AM21" s="1" t="s">
        <v>74</v>
      </c>
      <c r="AN21" s="1" t="s">
        <v>74</v>
      </c>
      <c r="AO21" s="1" t="s">
        <v>17</v>
      </c>
      <c r="AP21" s="1" t="s">
        <v>17</v>
      </c>
    </row>
    <row r="22" spans="1:42" ht="12.6" hidden="1">
      <c r="A22" s="2">
        <v>44987.464211319442</v>
      </c>
      <c r="B22" s="1" t="s">
        <v>259</v>
      </c>
      <c r="C22" s="3">
        <v>0</v>
      </c>
      <c r="D22" s="4">
        <v>44987</v>
      </c>
      <c r="E22" s="1">
        <v>1014657205</v>
      </c>
      <c r="F22" s="1" t="s">
        <v>23</v>
      </c>
      <c r="G22" s="1">
        <v>18</v>
      </c>
      <c r="H22" s="1" t="s">
        <v>260</v>
      </c>
      <c r="I22" s="1">
        <v>2</v>
      </c>
      <c r="J22" s="1" t="s">
        <v>29</v>
      </c>
      <c r="K22" s="1" t="s">
        <v>43</v>
      </c>
      <c r="L22" s="1" t="s">
        <v>258</v>
      </c>
      <c r="M22" s="1" t="s">
        <v>48</v>
      </c>
      <c r="N22" s="1" t="s">
        <v>49</v>
      </c>
      <c r="P22" s="1" t="s">
        <v>52</v>
      </c>
      <c r="R22" s="1" t="s">
        <v>58</v>
      </c>
      <c r="S22" s="1" t="s">
        <v>63</v>
      </c>
      <c r="T22" s="1" t="s">
        <v>69</v>
      </c>
      <c r="U22" s="1" t="s">
        <v>75</v>
      </c>
      <c r="V22" s="1" t="s">
        <v>75</v>
      </c>
      <c r="W22" s="1" t="s">
        <v>75</v>
      </c>
      <c r="X22" s="1" t="s">
        <v>75</v>
      </c>
      <c r="Y22" s="1" t="s">
        <v>75</v>
      </c>
      <c r="Z22" s="1" t="s">
        <v>75</v>
      </c>
      <c r="AA22" s="1" t="s">
        <v>75</v>
      </c>
      <c r="AB22" s="1" t="s">
        <v>75</v>
      </c>
      <c r="AC22" s="1" t="s">
        <v>75</v>
      </c>
      <c r="AD22" s="1" t="s">
        <v>75</v>
      </c>
      <c r="AE22" s="1" t="s">
        <v>75</v>
      </c>
      <c r="AF22" s="1" t="s">
        <v>75</v>
      </c>
      <c r="AG22" s="1" t="s">
        <v>75</v>
      </c>
      <c r="AH22" s="1" t="s">
        <v>75</v>
      </c>
      <c r="AI22" s="1" t="s">
        <v>75</v>
      </c>
      <c r="AJ22" s="1" t="s">
        <v>75</v>
      </c>
      <c r="AK22" s="1" t="s">
        <v>75</v>
      </c>
      <c r="AL22" s="1" t="s">
        <v>75</v>
      </c>
      <c r="AM22" s="1" t="s">
        <v>75</v>
      </c>
      <c r="AN22" s="1" t="s">
        <v>75</v>
      </c>
      <c r="AO22" s="1" t="s">
        <v>16</v>
      </c>
      <c r="AP22" s="1" t="s">
        <v>16</v>
      </c>
    </row>
    <row r="23" spans="1:42" ht="12.6">
      <c r="A23" s="2">
        <v>44987.477538287036</v>
      </c>
      <c r="B23" s="1" t="s">
        <v>343</v>
      </c>
      <c r="C23" s="3">
        <v>0</v>
      </c>
      <c r="D23" s="4">
        <v>44987</v>
      </c>
      <c r="E23" s="1">
        <v>51685150</v>
      </c>
      <c r="F23" s="1" t="s">
        <v>20</v>
      </c>
      <c r="G23" s="1">
        <v>61</v>
      </c>
      <c r="H23" s="1" t="s">
        <v>344</v>
      </c>
      <c r="I23" s="1">
        <v>3</v>
      </c>
      <c r="J23" s="1" t="s">
        <v>27</v>
      </c>
      <c r="K23" s="1" t="s">
        <v>371</v>
      </c>
      <c r="L23" s="1" t="s">
        <v>342</v>
      </c>
      <c r="M23" s="1" t="s">
        <v>48</v>
      </c>
      <c r="N23" s="1" t="s">
        <v>49</v>
      </c>
      <c r="R23" s="1" t="s">
        <v>58</v>
      </c>
      <c r="S23" s="1" t="s">
        <v>63</v>
      </c>
      <c r="T23" s="1" t="s">
        <v>69</v>
      </c>
      <c r="U23" s="1" t="s">
        <v>74</v>
      </c>
      <c r="V23" s="1" t="s">
        <v>74</v>
      </c>
      <c r="W23" s="1" t="s">
        <v>75</v>
      </c>
      <c r="X23" s="1" t="s">
        <v>75</v>
      </c>
      <c r="Y23" s="1" t="s">
        <v>75</v>
      </c>
      <c r="Z23" s="1" t="s">
        <v>75</v>
      </c>
      <c r="AA23" s="1" t="s">
        <v>75</v>
      </c>
      <c r="AB23" s="1" t="s">
        <v>75</v>
      </c>
      <c r="AC23" s="1" t="s">
        <v>75</v>
      </c>
      <c r="AD23" s="1" t="s">
        <v>75</v>
      </c>
      <c r="AE23" s="1" t="s">
        <v>75</v>
      </c>
      <c r="AF23" s="1" t="s">
        <v>75</v>
      </c>
      <c r="AG23" s="1" t="s">
        <v>77</v>
      </c>
      <c r="AH23" s="1" t="s">
        <v>77</v>
      </c>
      <c r="AI23" s="1" t="s">
        <v>77</v>
      </c>
      <c r="AJ23" s="1" t="s">
        <v>77</v>
      </c>
      <c r="AK23" s="1" t="s">
        <v>77</v>
      </c>
      <c r="AL23" s="1" t="s">
        <v>77</v>
      </c>
      <c r="AM23" s="1" t="s">
        <v>74</v>
      </c>
      <c r="AN23" s="1" t="s">
        <v>77</v>
      </c>
      <c r="AO23" s="1" t="s">
        <v>17</v>
      </c>
      <c r="AP23" s="1" t="s">
        <v>17</v>
      </c>
    </row>
    <row r="24" spans="1:42" ht="12.6" hidden="1">
      <c r="A24" s="2">
        <v>44987.491990972223</v>
      </c>
      <c r="B24" s="1" t="s">
        <v>239</v>
      </c>
      <c r="C24" s="3">
        <v>0</v>
      </c>
      <c r="D24" s="4">
        <v>44622</v>
      </c>
      <c r="E24" s="1">
        <v>51731837</v>
      </c>
      <c r="F24" s="1" t="s">
        <v>20</v>
      </c>
      <c r="G24" s="1">
        <v>59</v>
      </c>
      <c r="H24" s="1" t="s">
        <v>240</v>
      </c>
      <c r="I24" s="1">
        <v>1</v>
      </c>
      <c r="J24" s="1" t="s">
        <v>27</v>
      </c>
      <c r="K24" s="1" t="s">
        <v>372</v>
      </c>
      <c r="L24" s="1" t="s">
        <v>238</v>
      </c>
      <c r="M24" s="1" t="s">
        <v>48</v>
      </c>
      <c r="N24" s="1" t="s">
        <v>49</v>
      </c>
      <c r="R24" s="1" t="s">
        <v>58</v>
      </c>
      <c r="S24" s="1" t="s">
        <v>62</v>
      </c>
      <c r="T24" s="1" t="s">
        <v>69</v>
      </c>
      <c r="U24" s="1" t="s">
        <v>75</v>
      </c>
      <c r="V24" s="1" t="s">
        <v>74</v>
      </c>
      <c r="W24" s="1" t="s">
        <v>75</v>
      </c>
      <c r="X24" s="1" t="s">
        <v>75</v>
      </c>
      <c r="Y24" s="1" t="s">
        <v>75</v>
      </c>
      <c r="Z24" s="1" t="s">
        <v>75</v>
      </c>
      <c r="AA24" s="1" t="s">
        <v>75</v>
      </c>
      <c r="AB24" s="1" t="s">
        <v>75</v>
      </c>
      <c r="AC24" s="1" t="s">
        <v>77</v>
      </c>
      <c r="AD24" s="1" t="s">
        <v>77</v>
      </c>
      <c r="AE24" s="1" t="s">
        <v>74</v>
      </c>
      <c r="AF24" s="1" t="s">
        <v>75</v>
      </c>
      <c r="AG24" s="1" t="s">
        <v>77</v>
      </c>
      <c r="AH24" s="1" t="s">
        <v>74</v>
      </c>
      <c r="AI24" s="1" t="s">
        <v>74</v>
      </c>
      <c r="AJ24" s="1" t="s">
        <v>74</v>
      </c>
      <c r="AK24" s="1" t="s">
        <v>77</v>
      </c>
      <c r="AL24" s="1" t="s">
        <v>77</v>
      </c>
      <c r="AM24" s="1" t="s">
        <v>74</v>
      </c>
      <c r="AN24" s="1" t="s">
        <v>77</v>
      </c>
      <c r="AO24" s="1" t="s">
        <v>17</v>
      </c>
      <c r="AP24" s="1" t="s">
        <v>17</v>
      </c>
    </row>
    <row r="25" spans="1:42" ht="12.6">
      <c r="A25" s="2">
        <v>44987.499015590278</v>
      </c>
      <c r="B25" s="1" t="s">
        <v>288</v>
      </c>
      <c r="C25" s="3">
        <v>0</v>
      </c>
      <c r="D25" s="4">
        <v>44987</v>
      </c>
      <c r="E25" s="1">
        <v>80490135</v>
      </c>
      <c r="F25" s="1" t="s">
        <v>23</v>
      </c>
      <c r="G25" s="1">
        <v>50</v>
      </c>
      <c r="H25" s="1" t="s">
        <v>289</v>
      </c>
      <c r="I25" s="1">
        <v>1</v>
      </c>
      <c r="J25" s="1" t="s">
        <v>27</v>
      </c>
      <c r="K25" s="1" t="s">
        <v>43</v>
      </c>
      <c r="L25" s="1" t="s">
        <v>287</v>
      </c>
      <c r="M25" s="1" t="s">
        <v>48</v>
      </c>
      <c r="N25" s="1" t="s">
        <v>49</v>
      </c>
      <c r="R25" s="1" t="s">
        <v>58</v>
      </c>
      <c r="S25" s="1" t="s">
        <v>62</v>
      </c>
      <c r="T25" s="1" t="s">
        <v>68</v>
      </c>
      <c r="U25" s="1" t="s">
        <v>74</v>
      </c>
      <c r="V25" s="1" t="s">
        <v>74</v>
      </c>
      <c r="W25" s="1" t="s">
        <v>75</v>
      </c>
      <c r="X25" s="1" t="s">
        <v>75</v>
      </c>
      <c r="Y25" s="1" t="s">
        <v>75</v>
      </c>
      <c r="Z25" s="1" t="s">
        <v>75</v>
      </c>
      <c r="AA25" s="1" t="s">
        <v>75</v>
      </c>
      <c r="AB25" s="1" t="s">
        <v>75</v>
      </c>
      <c r="AC25" s="1" t="s">
        <v>75</v>
      </c>
      <c r="AD25" s="1" t="s">
        <v>75</v>
      </c>
      <c r="AE25" s="1" t="s">
        <v>75</v>
      </c>
      <c r="AF25" s="1" t="s">
        <v>75</v>
      </c>
      <c r="AG25" s="1" t="s">
        <v>74</v>
      </c>
      <c r="AH25" s="1" t="s">
        <v>74</v>
      </c>
      <c r="AI25" s="1" t="s">
        <v>74</v>
      </c>
      <c r="AJ25" s="1" t="s">
        <v>74</v>
      </c>
      <c r="AK25" s="1" t="s">
        <v>77</v>
      </c>
      <c r="AL25" s="1" t="s">
        <v>77</v>
      </c>
      <c r="AM25" s="1" t="s">
        <v>74</v>
      </c>
      <c r="AN25" s="1" t="s">
        <v>74</v>
      </c>
      <c r="AO25" s="1" t="s">
        <v>17</v>
      </c>
      <c r="AP25" s="1" t="s">
        <v>17</v>
      </c>
    </row>
    <row r="26" spans="1:42" ht="12.6">
      <c r="A26" s="2">
        <v>44987.505077638889</v>
      </c>
      <c r="B26" s="1" t="s">
        <v>302</v>
      </c>
      <c r="C26" s="3">
        <v>0</v>
      </c>
      <c r="D26" s="4">
        <v>44987</v>
      </c>
      <c r="E26" s="1">
        <v>52555399</v>
      </c>
      <c r="F26" s="1" t="s">
        <v>20</v>
      </c>
      <c r="G26" s="1">
        <v>51</v>
      </c>
      <c r="H26" s="1" t="s">
        <v>303</v>
      </c>
      <c r="I26" s="1">
        <v>3</v>
      </c>
      <c r="J26" s="1" t="s">
        <v>30</v>
      </c>
      <c r="K26" s="1" t="s">
        <v>43</v>
      </c>
      <c r="L26" s="1" t="s">
        <v>301</v>
      </c>
      <c r="M26" s="1" t="s">
        <v>48</v>
      </c>
      <c r="N26" s="1" t="s">
        <v>49</v>
      </c>
      <c r="O26" s="1" t="s">
        <v>50</v>
      </c>
      <c r="P26" s="1" t="s">
        <v>52</v>
      </c>
      <c r="R26" s="1" t="s">
        <v>58</v>
      </c>
      <c r="S26" s="1" t="s">
        <v>64</v>
      </c>
      <c r="T26" s="1" t="s">
        <v>70</v>
      </c>
      <c r="U26" s="1" t="s">
        <v>75</v>
      </c>
      <c r="V26" s="1" t="s">
        <v>75</v>
      </c>
      <c r="W26" s="1" t="s">
        <v>75</v>
      </c>
      <c r="X26" s="1" t="s">
        <v>75</v>
      </c>
      <c r="Y26" s="1" t="s">
        <v>75</v>
      </c>
      <c r="Z26" s="1" t="s">
        <v>75</v>
      </c>
      <c r="AA26" s="1" t="s">
        <v>75</v>
      </c>
      <c r="AB26" s="1" t="s">
        <v>75</v>
      </c>
      <c r="AC26" s="1" t="s">
        <v>75</v>
      </c>
      <c r="AD26" s="1" t="s">
        <v>75</v>
      </c>
      <c r="AE26" s="1" t="s">
        <v>75</v>
      </c>
      <c r="AF26" s="1" t="s">
        <v>75</v>
      </c>
      <c r="AG26" s="1" t="s">
        <v>75</v>
      </c>
      <c r="AH26" s="1" t="s">
        <v>75</v>
      </c>
      <c r="AI26" s="1" t="s">
        <v>75</v>
      </c>
      <c r="AJ26" s="1" t="s">
        <v>75</v>
      </c>
      <c r="AK26" s="1" t="s">
        <v>75</v>
      </c>
      <c r="AL26" s="1" t="s">
        <v>75</v>
      </c>
      <c r="AM26" s="1" t="s">
        <v>75</v>
      </c>
      <c r="AN26" s="1" t="s">
        <v>75</v>
      </c>
      <c r="AO26" s="1" t="s">
        <v>16</v>
      </c>
      <c r="AP26" s="1" t="s">
        <v>16</v>
      </c>
    </row>
    <row r="27" spans="1:42" ht="12.6" hidden="1">
      <c r="A27" s="2">
        <v>44987.577156921296</v>
      </c>
      <c r="B27" s="1" t="s">
        <v>225</v>
      </c>
      <c r="C27" s="3">
        <v>0</v>
      </c>
      <c r="D27" s="4">
        <v>44987</v>
      </c>
      <c r="E27" s="1">
        <v>51763655</v>
      </c>
      <c r="F27" s="1" t="s">
        <v>20</v>
      </c>
      <c r="G27" s="1">
        <v>58</v>
      </c>
      <c r="H27" s="1" t="s">
        <v>226</v>
      </c>
      <c r="I27" s="1">
        <v>2</v>
      </c>
      <c r="J27" s="1" t="s">
        <v>29</v>
      </c>
      <c r="K27" s="1" t="s">
        <v>43</v>
      </c>
      <c r="L27" s="1" t="s">
        <v>224</v>
      </c>
      <c r="M27" s="1" t="s">
        <v>48</v>
      </c>
      <c r="O27" s="1" t="s">
        <v>50</v>
      </c>
      <c r="P27" s="1" t="s">
        <v>52</v>
      </c>
      <c r="R27" s="1" t="s">
        <v>58</v>
      </c>
      <c r="S27" s="1" t="s">
        <v>63</v>
      </c>
      <c r="T27" s="1" t="s">
        <v>68</v>
      </c>
      <c r="U27" s="1" t="s">
        <v>75</v>
      </c>
      <c r="V27" s="1" t="s">
        <v>75</v>
      </c>
      <c r="W27" s="1" t="s">
        <v>75</v>
      </c>
      <c r="X27" s="1" t="s">
        <v>75</v>
      </c>
      <c r="Y27" s="1" t="s">
        <v>75</v>
      </c>
      <c r="Z27" s="1" t="s">
        <v>75</v>
      </c>
      <c r="AA27" s="1" t="s">
        <v>75</v>
      </c>
      <c r="AB27" s="1" t="s">
        <v>75</v>
      </c>
      <c r="AC27" s="1" t="s">
        <v>75</v>
      </c>
      <c r="AD27" s="1" t="s">
        <v>75</v>
      </c>
      <c r="AE27" s="1" t="s">
        <v>75</v>
      </c>
      <c r="AF27" s="1" t="s">
        <v>75</v>
      </c>
      <c r="AG27" s="1" t="s">
        <v>75</v>
      </c>
      <c r="AH27" s="1" t="s">
        <v>75</v>
      </c>
      <c r="AI27" s="1" t="s">
        <v>75</v>
      </c>
      <c r="AJ27" s="1" t="s">
        <v>75</v>
      </c>
      <c r="AK27" s="1" t="s">
        <v>75</v>
      </c>
      <c r="AL27" s="1" t="s">
        <v>75</v>
      </c>
      <c r="AM27" s="1" t="s">
        <v>75</v>
      </c>
      <c r="AN27" s="1" t="s">
        <v>75</v>
      </c>
      <c r="AO27" s="1" t="s">
        <v>16</v>
      </c>
      <c r="AP27" s="1" t="s">
        <v>16</v>
      </c>
    </row>
    <row r="28" spans="1:42" ht="12.6">
      <c r="A28" s="2">
        <v>44987.582197395837</v>
      </c>
      <c r="B28" s="1" t="s">
        <v>273</v>
      </c>
      <c r="C28" s="3">
        <v>0</v>
      </c>
      <c r="D28" s="4">
        <v>44987</v>
      </c>
      <c r="E28" s="1">
        <v>79045411</v>
      </c>
      <c r="F28" s="1" t="s">
        <v>23</v>
      </c>
      <c r="G28" s="1">
        <v>57</v>
      </c>
      <c r="H28" s="1" t="s">
        <v>274</v>
      </c>
      <c r="I28" s="1">
        <v>3</v>
      </c>
      <c r="J28" s="1" t="s">
        <v>28</v>
      </c>
      <c r="K28" s="1" t="s">
        <v>43</v>
      </c>
      <c r="L28" s="1" t="s">
        <v>272</v>
      </c>
      <c r="M28" s="1" t="s">
        <v>48</v>
      </c>
      <c r="N28" s="1" t="s">
        <v>49</v>
      </c>
      <c r="O28" s="1" t="s">
        <v>50</v>
      </c>
      <c r="R28" s="1" t="s">
        <v>58</v>
      </c>
      <c r="S28" s="1" t="s">
        <v>63</v>
      </c>
      <c r="T28" s="1" t="s">
        <v>148</v>
      </c>
      <c r="U28" s="1" t="s">
        <v>75</v>
      </c>
      <c r="V28" s="1" t="s">
        <v>75</v>
      </c>
      <c r="W28" s="1" t="s">
        <v>75</v>
      </c>
      <c r="X28" s="1" t="s">
        <v>75</v>
      </c>
      <c r="Y28" s="1" t="s">
        <v>75</v>
      </c>
      <c r="Z28" s="1" t="s">
        <v>75</v>
      </c>
      <c r="AA28" s="1" t="s">
        <v>75</v>
      </c>
      <c r="AB28" s="1" t="s">
        <v>75</v>
      </c>
      <c r="AC28" s="1" t="s">
        <v>75</v>
      </c>
      <c r="AD28" s="1" t="s">
        <v>75</v>
      </c>
      <c r="AE28" s="1" t="s">
        <v>75</v>
      </c>
      <c r="AF28" s="1" t="s">
        <v>75</v>
      </c>
      <c r="AG28" s="1" t="s">
        <v>75</v>
      </c>
      <c r="AH28" s="1" t="s">
        <v>75</v>
      </c>
      <c r="AI28" s="1" t="s">
        <v>75</v>
      </c>
      <c r="AJ28" s="1" t="s">
        <v>75</v>
      </c>
      <c r="AK28" s="1" t="s">
        <v>75</v>
      </c>
      <c r="AL28" s="1" t="s">
        <v>75</v>
      </c>
      <c r="AM28" s="1" t="s">
        <v>75</v>
      </c>
      <c r="AN28" s="1" t="s">
        <v>75</v>
      </c>
      <c r="AO28" s="1" t="s">
        <v>16</v>
      </c>
      <c r="AP28" s="1" t="s">
        <v>16</v>
      </c>
    </row>
    <row r="29" spans="1:42" ht="12.6">
      <c r="A29" s="2">
        <v>44987.622187581015</v>
      </c>
      <c r="B29" s="1" t="s">
        <v>360</v>
      </c>
      <c r="C29" s="3">
        <v>0</v>
      </c>
      <c r="D29" s="4">
        <v>44987</v>
      </c>
      <c r="E29" s="1">
        <v>79342360</v>
      </c>
      <c r="F29" s="1" t="s">
        <v>23</v>
      </c>
      <c r="G29" s="1">
        <v>58</v>
      </c>
      <c r="H29" s="1" t="s">
        <v>361</v>
      </c>
      <c r="I29" s="1">
        <v>4</v>
      </c>
      <c r="J29" s="1" t="s">
        <v>28</v>
      </c>
      <c r="K29" s="1" t="s">
        <v>43</v>
      </c>
      <c r="L29" s="1" t="s">
        <v>359</v>
      </c>
      <c r="M29" s="1" t="s">
        <v>48</v>
      </c>
      <c r="N29" s="1" t="s">
        <v>49</v>
      </c>
      <c r="O29" s="1" t="s">
        <v>50</v>
      </c>
      <c r="P29" s="1" t="s">
        <v>52</v>
      </c>
      <c r="Q29" s="1" t="s">
        <v>53</v>
      </c>
      <c r="R29" s="1" t="s">
        <v>60</v>
      </c>
      <c r="S29" s="1" t="s">
        <v>64</v>
      </c>
      <c r="T29" s="1" t="s">
        <v>68</v>
      </c>
      <c r="U29" s="1" t="s">
        <v>75</v>
      </c>
      <c r="V29" s="1" t="s">
        <v>75</v>
      </c>
      <c r="W29" s="1" t="s">
        <v>75</v>
      </c>
      <c r="X29" s="1" t="s">
        <v>75</v>
      </c>
      <c r="Y29" s="1" t="s">
        <v>75</v>
      </c>
      <c r="Z29" s="1" t="s">
        <v>75</v>
      </c>
      <c r="AA29" s="1" t="s">
        <v>75</v>
      </c>
      <c r="AB29" s="1" t="s">
        <v>75</v>
      </c>
      <c r="AC29" s="1" t="s">
        <v>75</v>
      </c>
      <c r="AD29" s="1" t="s">
        <v>75</v>
      </c>
      <c r="AE29" s="1" t="s">
        <v>75</v>
      </c>
      <c r="AF29" s="1" t="s">
        <v>75</v>
      </c>
      <c r="AG29" s="1" t="s">
        <v>75</v>
      </c>
      <c r="AH29" s="1" t="s">
        <v>75</v>
      </c>
      <c r="AI29" s="1" t="s">
        <v>75</v>
      </c>
      <c r="AJ29" s="1" t="s">
        <v>75</v>
      </c>
      <c r="AK29" s="1" t="s">
        <v>75</v>
      </c>
      <c r="AL29" s="1" t="s">
        <v>75</v>
      </c>
      <c r="AM29" s="1" t="s">
        <v>75</v>
      </c>
      <c r="AN29" s="1" t="s">
        <v>75</v>
      </c>
      <c r="AO29" s="1" t="s">
        <v>16</v>
      </c>
      <c r="AP29" s="1" t="s">
        <v>15</v>
      </c>
    </row>
    <row r="30" spans="1:42" ht="12.6" hidden="1">
      <c r="A30" s="2">
        <v>44987.63246006945</v>
      </c>
      <c r="B30" s="1" t="s">
        <v>236</v>
      </c>
      <c r="C30" s="3">
        <v>0</v>
      </c>
      <c r="D30" s="4">
        <v>44622</v>
      </c>
      <c r="E30" s="1">
        <v>19139783</v>
      </c>
      <c r="F30" s="1" t="s">
        <v>23</v>
      </c>
      <c r="G30" s="1">
        <v>72</v>
      </c>
      <c r="H30" s="1" t="s">
        <v>237</v>
      </c>
      <c r="I30" s="1">
        <v>3</v>
      </c>
      <c r="J30" s="1" t="s">
        <v>27</v>
      </c>
      <c r="K30" s="1" t="s">
        <v>43</v>
      </c>
      <c r="L30" s="1" t="s">
        <v>235</v>
      </c>
      <c r="M30" s="1" t="s">
        <v>48</v>
      </c>
      <c r="N30" s="1" t="s">
        <v>49</v>
      </c>
      <c r="O30" s="1" t="s">
        <v>50</v>
      </c>
      <c r="P30" s="1" t="s">
        <v>52</v>
      </c>
      <c r="R30" s="1" t="s">
        <v>58</v>
      </c>
      <c r="S30" s="1" t="s">
        <v>64</v>
      </c>
      <c r="T30" s="1" t="s">
        <v>67</v>
      </c>
      <c r="U30" s="1" t="s">
        <v>75</v>
      </c>
      <c r="V30" s="1" t="s">
        <v>77</v>
      </c>
      <c r="W30" s="1" t="s">
        <v>75</v>
      </c>
      <c r="X30" s="1" t="s">
        <v>75</v>
      </c>
      <c r="Y30" s="1" t="s">
        <v>75</v>
      </c>
      <c r="Z30" s="1" t="s">
        <v>75</v>
      </c>
      <c r="AA30" s="1" t="s">
        <v>75</v>
      </c>
      <c r="AB30" s="1" t="s">
        <v>74</v>
      </c>
      <c r="AC30" s="1" t="s">
        <v>77</v>
      </c>
      <c r="AD30" s="1" t="s">
        <v>77</v>
      </c>
      <c r="AE30" s="1" t="s">
        <v>74</v>
      </c>
      <c r="AF30" s="1" t="s">
        <v>75</v>
      </c>
      <c r="AG30" s="1" t="s">
        <v>77</v>
      </c>
      <c r="AH30" s="1" t="s">
        <v>74</v>
      </c>
      <c r="AI30" s="1" t="s">
        <v>74</v>
      </c>
      <c r="AJ30" s="1" t="s">
        <v>77</v>
      </c>
      <c r="AK30" s="1" t="s">
        <v>77</v>
      </c>
      <c r="AL30" s="1" t="s">
        <v>77</v>
      </c>
      <c r="AM30" s="1" t="s">
        <v>77</v>
      </c>
      <c r="AN30" s="1" t="s">
        <v>77</v>
      </c>
      <c r="AO30" s="1" t="s">
        <v>16</v>
      </c>
      <c r="AP30" s="1" t="s">
        <v>16</v>
      </c>
    </row>
    <row r="31" spans="1:42" ht="12.6">
      <c r="A31" s="2">
        <v>44987.639002708333</v>
      </c>
      <c r="B31" s="1" t="s">
        <v>328</v>
      </c>
      <c r="C31" s="3">
        <v>0</v>
      </c>
      <c r="D31" s="4">
        <v>44622</v>
      </c>
      <c r="E31" s="1">
        <v>79232157</v>
      </c>
      <c r="F31" s="1" t="s">
        <v>23</v>
      </c>
      <c r="G31" s="1">
        <v>62</v>
      </c>
      <c r="H31" s="1" t="s">
        <v>329</v>
      </c>
      <c r="I31" s="1">
        <v>4</v>
      </c>
      <c r="J31" s="1" t="s">
        <v>30</v>
      </c>
      <c r="K31" s="1" t="s">
        <v>43</v>
      </c>
      <c r="L31" s="1" t="s">
        <v>327</v>
      </c>
      <c r="M31" s="1" t="s">
        <v>48</v>
      </c>
      <c r="N31" s="1" t="s">
        <v>49</v>
      </c>
      <c r="P31" s="1" t="s">
        <v>52</v>
      </c>
      <c r="S31" s="1" t="s">
        <v>63</v>
      </c>
      <c r="T31" s="1" t="s">
        <v>148</v>
      </c>
      <c r="U31" s="1" t="s">
        <v>75</v>
      </c>
      <c r="V31" s="1" t="s">
        <v>75</v>
      </c>
      <c r="W31" s="1" t="s">
        <v>75</v>
      </c>
      <c r="X31" s="1" t="s">
        <v>75</v>
      </c>
      <c r="Y31" s="1" t="s">
        <v>75</v>
      </c>
      <c r="Z31" s="1" t="s">
        <v>75</v>
      </c>
      <c r="AA31" s="1" t="s">
        <v>75</v>
      </c>
      <c r="AB31" s="1" t="s">
        <v>75</v>
      </c>
      <c r="AC31" s="1" t="s">
        <v>75</v>
      </c>
      <c r="AD31" s="1" t="s">
        <v>75</v>
      </c>
      <c r="AE31" s="1" t="s">
        <v>75</v>
      </c>
      <c r="AF31" s="1" t="s">
        <v>75</v>
      </c>
      <c r="AG31" s="1" t="s">
        <v>77</v>
      </c>
      <c r="AH31" s="1" t="s">
        <v>75</v>
      </c>
      <c r="AI31" s="1" t="s">
        <v>75</v>
      </c>
      <c r="AJ31" s="1" t="s">
        <v>75</v>
      </c>
      <c r="AK31" s="1" t="s">
        <v>74</v>
      </c>
      <c r="AL31" s="1" t="s">
        <v>74</v>
      </c>
      <c r="AM31" s="1" t="s">
        <v>75</v>
      </c>
      <c r="AN31" s="1" t="s">
        <v>75</v>
      </c>
      <c r="AO31" s="1" t="s">
        <v>15</v>
      </c>
      <c r="AP31" s="1" t="s">
        <v>16</v>
      </c>
    </row>
    <row r="32" spans="1:42" ht="12.6">
      <c r="A32" s="2">
        <v>44987.64436914352</v>
      </c>
      <c r="B32" s="1" t="s">
        <v>349</v>
      </c>
      <c r="C32" s="3">
        <v>0</v>
      </c>
      <c r="D32" s="4">
        <v>44987</v>
      </c>
      <c r="E32" s="1">
        <v>39522803</v>
      </c>
      <c r="F32" s="1" t="s">
        <v>20</v>
      </c>
      <c r="G32" s="1">
        <v>62</v>
      </c>
      <c r="H32" s="1" t="s">
        <v>350</v>
      </c>
      <c r="I32" s="1">
        <v>3</v>
      </c>
      <c r="J32" s="1" t="s">
        <v>29</v>
      </c>
      <c r="K32" s="1" t="s">
        <v>373</v>
      </c>
      <c r="L32" s="1" t="s">
        <v>348</v>
      </c>
      <c r="M32" s="1" t="s">
        <v>48</v>
      </c>
      <c r="N32" s="1" t="s">
        <v>49</v>
      </c>
      <c r="O32" s="1" t="s">
        <v>50</v>
      </c>
      <c r="P32" s="1" t="s">
        <v>52</v>
      </c>
      <c r="R32" s="1" t="s">
        <v>58</v>
      </c>
      <c r="S32" s="1" t="s">
        <v>64</v>
      </c>
      <c r="T32" s="1" t="s">
        <v>148</v>
      </c>
      <c r="U32" s="1" t="s">
        <v>75</v>
      </c>
      <c r="V32" s="1" t="s">
        <v>75</v>
      </c>
      <c r="W32" s="1" t="s">
        <v>75</v>
      </c>
      <c r="X32" s="1" t="s">
        <v>75</v>
      </c>
      <c r="Y32" s="1" t="s">
        <v>75</v>
      </c>
      <c r="Z32" s="1" t="s">
        <v>75</v>
      </c>
      <c r="AA32" s="1" t="s">
        <v>75</v>
      </c>
      <c r="AB32" s="1" t="s">
        <v>75</v>
      </c>
      <c r="AC32" s="1" t="s">
        <v>75</v>
      </c>
      <c r="AD32" s="1" t="s">
        <v>75</v>
      </c>
      <c r="AE32" s="1" t="s">
        <v>75</v>
      </c>
      <c r="AF32" s="1" t="s">
        <v>75</v>
      </c>
      <c r="AG32" s="1" t="s">
        <v>75</v>
      </c>
      <c r="AH32" s="1" t="s">
        <v>75</v>
      </c>
      <c r="AI32" s="1" t="s">
        <v>75</v>
      </c>
      <c r="AJ32" s="1" t="s">
        <v>75</v>
      </c>
      <c r="AK32" s="1" t="s">
        <v>75</v>
      </c>
      <c r="AL32" s="1" t="s">
        <v>75</v>
      </c>
      <c r="AM32" s="1" t="s">
        <v>75</v>
      </c>
      <c r="AN32" s="1" t="s">
        <v>75</v>
      </c>
      <c r="AO32" s="1" t="s">
        <v>16</v>
      </c>
      <c r="AP32" s="1" t="s">
        <v>16</v>
      </c>
    </row>
    <row r="33" spans="1:42" ht="12.6">
      <c r="A33" s="2">
        <v>44987.655317962963</v>
      </c>
      <c r="B33" s="1" t="s">
        <v>278</v>
      </c>
      <c r="C33" s="3">
        <v>0</v>
      </c>
      <c r="D33" s="4">
        <v>44987</v>
      </c>
      <c r="E33" s="1">
        <v>38281335</v>
      </c>
      <c r="F33" s="1" t="s">
        <v>20</v>
      </c>
      <c r="G33" s="1">
        <v>62</v>
      </c>
      <c r="H33" s="1" t="s">
        <v>279</v>
      </c>
      <c r="I33" s="1">
        <v>1</v>
      </c>
      <c r="J33" s="1" t="s">
        <v>30</v>
      </c>
      <c r="K33" s="1" t="s">
        <v>40</v>
      </c>
      <c r="L33" s="1" t="s">
        <v>277</v>
      </c>
      <c r="M33" s="1" t="s">
        <v>48</v>
      </c>
      <c r="N33" s="1" t="s">
        <v>49</v>
      </c>
      <c r="O33" s="1" t="s">
        <v>50</v>
      </c>
      <c r="P33" s="1" t="s">
        <v>52</v>
      </c>
      <c r="S33" s="1" t="s">
        <v>64</v>
      </c>
      <c r="T33" s="1" t="s">
        <v>68</v>
      </c>
      <c r="U33" s="1" t="s">
        <v>74</v>
      </c>
      <c r="V33" s="1" t="s">
        <v>76</v>
      </c>
      <c r="W33" s="1" t="s">
        <v>75</v>
      </c>
      <c r="X33" s="1" t="s">
        <v>75</v>
      </c>
      <c r="Y33" s="1" t="s">
        <v>75</v>
      </c>
      <c r="Z33" s="1" t="s">
        <v>75</v>
      </c>
      <c r="AA33" s="1" t="s">
        <v>75</v>
      </c>
      <c r="AB33" s="1" t="s">
        <v>75</v>
      </c>
      <c r="AC33" s="1" t="s">
        <v>75</v>
      </c>
      <c r="AD33" s="1" t="s">
        <v>75</v>
      </c>
      <c r="AE33" s="1" t="s">
        <v>75</v>
      </c>
      <c r="AF33" s="1" t="s">
        <v>75</v>
      </c>
      <c r="AG33" s="1" t="s">
        <v>75</v>
      </c>
      <c r="AH33" s="1" t="s">
        <v>75</v>
      </c>
      <c r="AI33" s="1" t="s">
        <v>75</v>
      </c>
      <c r="AJ33" s="1" t="s">
        <v>75</v>
      </c>
      <c r="AK33" s="1" t="s">
        <v>75</v>
      </c>
      <c r="AL33" s="1" t="s">
        <v>75</v>
      </c>
      <c r="AM33" s="1" t="s">
        <v>75</v>
      </c>
      <c r="AN33" s="1" t="s">
        <v>75</v>
      </c>
      <c r="AO33" s="1" t="s">
        <v>16</v>
      </c>
      <c r="AP33" s="1" t="s">
        <v>16</v>
      </c>
    </row>
    <row r="34" spans="1:42" ht="12.6">
      <c r="A34" s="2">
        <v>44987.709095706014</v>
      </c>
      <c r="B34" s="1" t="s">
        <v>264</v>
      </c>
      <c r="C34" s="3">
        <v>0</v>
      </c>
      <c r="D34" s="4">
        <v>44987</v>
      </c>
      <c r="E34" s="1">
        <v>23823595</v>
      </c>
      <c r="F34" s="1" t="s">
        <v>20</v>
      </c>
      <c r="G34" s="1">
        <v>53</v>
      </c>
      <c r="H34" s="1" t="s">
        <v>265</v>
      </c>
      <c r="I34" s="1">
        <v>3</v>
      </c>
      <c r="J34" s="1" t="s">
        <v>28</v>
      </c>
      <c r="K34" s="1" t="s">
        <v>103</v>
      </c>
      <c r="L34" s="1" t="s">
        <v>3</v>
      </c>
      <c r="M34" s="1" t="s">
        <v>48</v>
      </c>
      <c r="N34" s="1" t="s">
        <v>49</v>
      </c>
      <c r="O34" s="1" t="s">
        <v>50</v>
      </c>
      <c r="P34" s="1" t="s">
        <v>52</v>
      </c>
      <c r="Q34" s="1" t="s">
        <v>53</v>
      </c>
      <c r="R34" s="1" t="s">
        <v>363</v>
      </c>
      <c r="S34" s="1" t="s">
        <v>64</v>
      </c>
      <c r="T34" s="1" t="s">
        <v>68</v>
      </c>
      <c r="U34" s="1" t="s">
        <v>76</v>
      </c>
      <c r="V34" s="1" t="s">
        <v>76</v>
      </c>
      <c r="W34" s="1" t="s">
        <v>76</v>
      </c>
      <c r="X34" s="1" t="s">
        <v>76</v>
      </c>
      <c r="Y34" s="1" t="s">
        <v>75</v>
      </c>
      <c r="Z34" s="1" t="s">
        <v>74</v>
      </c>
      <c r="AA34" s="1" t="s">
        <v>75</v>
      </c>
      <c r="AB34" s="1" t="s">
        <v>77</v>
      </c>
      <c r="AC34" s="1" t="s">
        <v>74</v>
      </c>
      <c r="AD34" s="1" t="s">
        <v>76</v>
      </c>
      <c r="AE34" s="1" t="s">
        <v>74</v>
      </c>
      <c r="AF34" s="1" t="s">
        <v>74</v>
      </c>
      <c r="AG34" s="1" t="s">
        <v>74</v>
      </c>
      <c r="AH34" s="1" t="s">
        <v>75</v>
      </c>
      <c r="AI34" s="1" t="s">
        <v>75</v>
      </c>
      <c r="AJ34" s="1" t="s">
        <v>75</v>
      </c>
      <c r="AK34" s="1" t="s">
        <v>75</v>
      </c>
      <c r="AL34" s="1" t="s">
        <v>75</v>
      </c>
      <c r="AM34" s="1" t="s">
        <v>75</v>
      </c>
      <c r="AN34" s="1" t="s">
        <v>74</v>
      </c>
      <c r="AO34" s="1" t="s">
        <v>16</v>
      </c>
      <c r="AP34" s="1" t="s">
        <v>16</v>
      </c>
    </row>
    <row r="35" spans="1:42" ht="12.6">
      <c r="A35" s="2">
        <v>44987.77315857639</v>
      </c>
      <c r="B35" s="1" t="s">
        <v>267</v>
      </c>
      <c r="C35" s="3">
        <v>0</v>
      </c>
      <c r="D35" s="4">
        <v>44987</v>
      </c>
      <c r="E35" s="1">
        <v>1026279514</v>
      </c>
      <c r="F35" s="1" t="s">
        <v>23</v>
      </c>
      <c r="G35" s="1">
        <v>30</v>
      </c>
      <c r="H35" s="1" t="s">
        <v>268</v>
      </c>
      <c r="I35" s="1">
        <v>5</v>
      </c>
      <c r="J35" s="1" t="s">
        <v>28</v>
      </c>
      <c r="K35" s="1" t="s">
        <v>43</v>
      </c>
      <c r="L35" s="1" t="s">
        <v>266</v>
      </c>
      <c r="M35" s="1" t="s">
        <v>48</v>
      </c>
      <c r="N35" s="1" t="s">
        <v>49</v>
      </c>
      <c r="O35" s="1" t="s">
        <v>50</v>
      </c>
      <c r="R35" s="1" t="s">
        <v>58</v>
      </c>
      <c r="S35" s="1" t="s">
        <v>64</v>
      </c>
      <c r="T35" s="1" t="s">
        <v>68</v>
      </c>
      <c r="U35" s="1" t="s">
        <v>76</v>
      </c>
      <c r="V35" s="1" t="s">
        <v>74</v>
      </c>
      <c r="W35" s="1" t="s">
        <v>75</v>
      </c>
      <c r="X35" s="1" t="s">
        <v>75</v>
      </c>
      <c r="Y35" s="1" t="s">
        <v>75</v>
      </c>
      <c r="Z35" s="1" t="s">
        <v>75</v>
      </c>
      <c r="AA35" s="1" t="s">
        <v>75</v>
      </c>
      <c r="AB35" s="1" t="s">
        <v>75</v>
      </c>
      <c r="AC35" s="1" t="s">
        <v>75</v>
      </c>
      <c r="AD35" s="1" t="s">
        <v>75</v>
      </c>
      <c r="AE35" s="1" t="s">
        <v>75</v>
      </c>
      <c r="AF35" s="1" t="s">
        <v>75</v>
      </c>
      <c r="AG35" s="1" t="s">
        <v>75</v>
      </c>
      <c r="AH35" s="1" t="s">
        <v>75</v>
      </c>
      <c r="AI35" s="1" t="s">
        <v>75</v>
      </c>
      <c r="AJ35" s="1" t="s">
        <v>75</v>
      </c>
      <c r="AK35" s="1" t="s">
        <v>75</v>
      </c>
      <c r="AL35" s="1" t="s">
        <v>75</v>
      </c>
      <c r="AM35" s="1" t="s">
        <v>75</v>
      </c>
      <c r="AN35" s="1" t="s">
        <v>75</v>
      </c>
      <c r="AO35" s="1" t="s">
        <v>15</v>
      </c>
      <c r="AP35" s="1" t="s">
        <v>16</v>
      </c>
    </row>
    <row r="36" spans="1:42" ht="12.6">
      <c r="A36" s="2">
        <v>44992.427337037036</v>
      </c>
      <c r="B36" s="1" t="s">
        <v>204</v>
      </c>
      <c r="C36" s="3">
        <v>0</v>
      </c>
      <c r="D36" s="4">
        <v>44992</v>
      </c>
      <c r="E36" s="1">
        <v>19162138</v>
      </c>
      <c r="F36" s="1" t="s">
        <v>23</v>
      </c>
      <c r="G36" s="1">
        <v>63</v>
      </c>
      <c r="H36" s="1" t="s">
        <v>300</v>
      </c>
      <c r="I36" s="1">
        <v>3</v>
      </c>
      <c r="J36" s="1" t="s">
        <v>27</v>
      </c>
      <c r="K36" s="1" t="s">
        <v>374</v>
      </c>
      <c r="L36" s="1" t="s">
        <v>299</v>
      </c>
      <c r="M36" s="1" t="s">
        <v>48</v>
      </c>
      <c r="N36" s="1" t="s">
        <v>49</v>
      </c>
      <c r="P36" s="1" t="s">
        <v>52</v>
      </c>
      <c r="R36" s="1" t="s">
        <v>58</v>
      </c>
      <c r="S36" s="1" t="s">
        <v>63</v>
      </c>
      <c r="T36" s="1" t="s">
        <v>148</v>
      </c>
      <c r="U36" s="1" t="s">
        <v>74</v>
      </c>
      <c r="V36" s="1" t="s">
        <v>74</v>
      </c>
      <c r="W36" s="1" t="s">
        <v>74</v>
      </c>
      <c r="X36" s="1" t="s">
        <v>74</v>
      </c>
      <c r="Y36" s="1" t="s">
        <v>76</v>
      </c>
      <c r="Z36" s="1" t="s">
        <v>76</v>
      </c>
      <c r="AA36" s="1" t="s">
        <v>74</v>
      </c>
      <c r="AB36" s="1" t="s">
        <v>74</v>
      </c>
      <c r="AC36" s="1" t="s">
        <v>77</v>
      </c>
      <c r="AD36" s="1" t="s">
        <v>77</v>
      </c>
      <c r="AE36" s="1" t="s">
        <v>74</v>
      </c>
      <c r="AF36" s="1" t="s">
        <v>74</v>
      </c>
      <c r="AG36" s="1" t="s">
        <v>76</v>
      </c>
      <c r="AH36" s="1" t="s">
        <v>76</v>
      </c>
      <c r="AI36" s="1" t="s">
        <v>76</v>
      </c>
      <c r="AJ36" s="1" t="s">
        <v>74</v>
      </c>
      <c r="AK36" s="1" t="s">
        <v>74</v>
      </c>
      <c r="AL36" s="1" t="s">
        <v>74</v>
      </c>
      <c r="AM36" s="1" t="s">
        <v>74</v>
      </c>
      <c r="AN36" s="1" t="s">
        <v>74</v>
      </c>
      <c r="AO36" s="1" t="s">
        <v>16</v>
      </c>
      <c r="AP36" s="1" t="s">
        <v>17</v>
      </c>
    </row>
    <row r="37" spans="1:42" ht="12.6">
      <c r="A37" s="2">
        <v>44992.432648981485</v>
      </c>
      <c r="B37" s="1" t="s">
        <v>340</v>
      </c>
      <c r="C37" s="3">
        <v>0</v>
      </c>
      <c r="D37" s="4">
        <v>44992</v>
      </c>
      <c r="E37" s="1">
        <v>79579825</v>
      </c>
      <c r="F37" s="1" t="s">
        <v>23</v>
      </c>
      <c r="G37" s="1">
        <v>50</v>
      </c>
      <c r="H37" s="1" t="s">
        <v>341</v>
      </c>
      <c r="I37" s="1">
        <v>3</v>
      </c>
      <c r="J37" s="1" t="s">
        <v>30</v>
      </c>
      <c r="K37" s="1" t="s">
        <v>375</v>
      </c>
      <c r="L37" s="1" t="s">
        <v>339</v>
      </c>
      <c r="M37" s="1" t="s">
        <v>48</v>
      </c>
      <c r="N37" s="1" t="s">
        <v>49</v>
      </c>
      <c r="O37" s="1" t="s">
        <v>50</v>
      </c>
      <c r="R37" s="1" t="s">
        <v>58</v>
      </c>
      <c r="S37" s="1" t="s">
        <v>62</v>
      </c>
      <c r="T37" s="1" t="s">
        <v>148</v>
      </c>
      <c r="U37" s="1" t="s">
        <v>74</v>
      </c>
      <c r="V37" s="1" t="s">
        <v>77</v>
      </c>
      <c r="W37" s="1" t="s">
        <v>74</v>
      </c>
      <c r="X37" s="1" t="s">
        <v>74</v>
      </c>
      <c r="Y37" s="1" t="s">
        <v>76</v>
      </c>
      <c r="Z37" s="1" t="s">
        <v>76</v>
      </c>
      <c r="AA37" s="1" t="s">
        <v>74</v>
      </c>
      <c r="AB37" s="1" t="s">
        <v>74</v>
      </c>
      <c r="AC37" s="1" t="s">
        <v>74</v>
      </c>
      <c r="AD37" s="1" t="s">
        <v>74</v>
      </c>
      <c r="AE37" s="1" t="s">
        <v>76</v>
      </c>
      <c r="AF37" s="1" t="s">
        <v>74</v>
      </c>
      <c r="AG37" s="1" t="s">
        <v>76</v>
      </c>
      <c r="AH37" s="1" t="s">
        <v>74</v>
      </c>
      <c r="AI37" s="1" t="s">
        <v>74</v>
      </c>
      <c r="AJ37" s="1" t="s">
        <v>76</v>
      </c>
      <c r="AK37" s="1" t="s">
        <v>74</v>
      </c>
      <c r="AL37" s="1" t="s">
        <v>74</v>
      </c>
      <c r="AM37" s="1" t="s">
        <v>75</v>
      </c>
      <c r="AN37" s="1" t="s">
        <v>76</v>
      </c>
      <c r="AO37" s="1" t="s">
        <v>16</v>
      </c>
      <c r="AP37" s="1" t="s">
        <v>16</v>
      </c>
    </row>
    <row r="38" spans="1:42" ht="12.6">
      <c r="A38" s="2">
        <v>44992.436900474539</v>
      </c>
      <c r="B38" s="1" t="s">
        <v>337</v>
      </c>
      <c r="C38" s="3">
        <v>0</v>
      </c>
      <c r="D38" s="4">
        <v>44992</v>
      </c>
      <c r="E38" s="1">
        <v>63433238</v>
      </c>
      <c r="F38" s="1" t="s">
        <v>20</v>
      </c>
      <c r="G38" s="1">
        <v>59</v>
      </c>
      <c r="H38" s="1" t="s">
        <v>338</v>
      </c>
      <c r="I38" s="1">
        <v>3</v>
      </c>
      <c r="J38" s="1" t="s">
        <v>30</v>
      </c>
      <c r="K38" s="1" t="s">
        <v>36</v>
      </c>
      <c r="L38" s="1" t="s">
        <v>336</v>
      </c>
      <c r="M38" s="1" t="s">
        <v>48</v>
      </c>
      <c r="N38" s="1" t="s">
        <v>49</v>
      </c>
      <c r="O38" s="1" t="s">
        <v>50</v>
      </c>
      <c r="P38" s="1" t="s">
        <v>52</v>
      </c>
      <c r="Q38" s="1" t="s">
        <v>53</v>
      </c>
      <c r="S38" s="1" t="s">
        <v>64</v>
      </c>
      <c r="T38" s="1" t="s">
        <v>69</v>
      </c>
      <c r="U38" s="1" t="s">
        <v>74</v>
      </c>
      <c r="V38" s="1" t="s">
        <v>77</v>
      </c>
      <c r="W38" s="1" t="s">
        <v>75</v>
      </c>
      <c r="X38" s="1" t="s">
        <v>75</v>
      </c>
      <c r="Y38" s="1" t="s">
        <v>76</v>
      </c>
      <c r="Z38" s="1" t="s">
        <v>74</v>
      </c>
      <c r="AA38" s="1" t="s">
        <v>75</v>
      </c>
      <c r="AB38" s="1" t="s">
        <v>75</v>
      </c>
      <c r="AC38" s="1" t="s">
        <v>75</v>
      </c>
      <c r="AD38" s="1" t="s">
        <v>74</v>
      </c>
      <c r="AE38" s="1" t="s">
        <v>75</v>
      </c>
      <c r="AF38" s="1" t="s">
        <v>75</v>
      </c>
      <c r="AG38" s="1" t="s">
        <v>74</v>
      </c>
      <c r="AH38" s="1" t="s">
        <v>75</v>
      </c>
      <c r="AI38" s="1" t="s">
        <v>75</v>
      </c>
      <c r="AJ38" s="1" t="s">
        <v>75</v>
      </c>
      <c r="AK38" s="1" t="s">
        <v>76</v>
      </c>
      <c r="AL38" s="1" t="s">
        <v>74</v>
      </c>
      <c r="AM38" s="1" t="s">
        <v>75</v>
      </c>
      <c r="AN38" s="1" t="s">
        <v>74</v>
      </c>
      <c r="AO38" s="1" t="s">
        <v>15</v>
      </c>
      <c r="AP38" s="1" t="s">
        <v>16</v>
      </c>
    </row>
    <row r="39" spans="1:42" ht="12.6">
      <c r="A39" s="2">
        <v>44992.447223842595</v>
      </c>
      <c r="B39" s="1" t="s">
        <v>355</v>
      </c>
      <c r="C39" s="3">
        <v>0</v>
      </c>
      <c r="D39" s="4">
        <v>44992</v>
      </c>
      <c r="E39" s="1">
        <v>527611216</v>
      </c>
      <c r="F39" s="1" t="s">
        <v>20</v>
      </c>
      <c r="G39" s="1">
        <v>39</v>
      </c>
      <c r="H39" s="1" t="s">
        <v>356</v>
      </c>
      <c r="I39" s="1">
        <v>1</v>
      </c>
      <c r="J39" s="1" t="s">
        <v>27</v>
      </c>
      <c r="K39" s="1" t="s">
        <v>41</v>
      </c>
      <c r="L39" s="1" t="s">
        <v>354</v>
      </c>
      <c r="M39" s="1" t="s">
        <v>48</v>
      </c>
      <c r="N39" s="1" t="s">
        <v>49</v>
      </c>
      <c r="R39" s="1" t="s">
        <v>58</v>
      </c>
      <c r="S39" s="1" t="s">
        <v>62</v>
      </c>
      <c r="T39" s="1" t="s">
        <v>148</v>
      </c>
      <c r="U39" s="1" t="s">
        <v>77</v>
      </c>
      <c r="V39" s="1" t="s">
        <v>77</v>
      </c>
      <c r="W39" s="1" t="s">
        <v>74</v>
      </c>
      <c r="X39" s="1" t="s">
        <v>74</v>
      </c>
      <c r="Y39" s="1" t="s">
        <v>74</v>
      </c>
      <c r="Z39" s="1" t="s">
        <v>74</v>
      </c>
      <c r="AA39" s="1" t="s">
        <v>75</v>
      </c>
      <c r="AB39" s="1" t="s">
        <v>74</v>
      </c>
      <c r="AC39" s="1" t="s">
        <v>74</v>
      </c>
      <c r="AD39" s="1" t="s">
        <v>74</v>
      </c>
      <c r="AE39" s="1" t="s">
        <v>76</v>
      </c>
      <c r="AF39" s="1" t="s">
        <v>74</v>
      </c>
      <c r="AG39" s="1" t="s">
        <v>74</v>
      </c>
      <c r="AH39" s="1" t="s">
        <v>74</v>
      </c>
      <c r="AI39" s="1" t="s">
        <v>76</v>
      </c>
      <c r="AJ39" s="1" t="s">
        <v>76</v>
      </c>
      <c r="AK39" s="1" t="s">
        <v>74</v>
      </c>
      <c r="AL39" s="1" t="s">
        <v>74</v>
      </c>
      <c r="AM39" s="1" t="s">
        <v>76</v>
      </c>
      <c r="AN39" s="1" t="s">
        <v>76</v>
      </c>
      <c r="AO39" s="1" t="s">
        <v>15</v>
      </c>
      <c r="AP39" s="1" t="s">
        <v>15</v>
      </c>
    </row>
    <row r="40" spans="1:42" ht="12.6" hidden="1">
      <c r="A40" s="2">
        <v>44992.452206261572</v>
      </c>
      <c r="B40" s="1" t="s">
        <v>204</v>
      </c>
      <c r="C40" s="3">
        <v>0</v>
      </c>
      <c r="D40" s="4">
        <v>44992</v>
      </c>
      <c r="E40" s="1">
        <v>1025523659</v>
      </c>
      <c r="F40" s="1" t="s">
        <v>23</v>
      </c>
      <c r="G40" s="1">
        <v>19</v>
      </c>
      <c r="H40" s="1" t="s">
        <v>217</v>
      </c>
      <c r="I40" s="1">
        <v>3</v>
      </c>
      <c r="J40" s="1" t="s">
        <v>27</v>
      </c>
      <c r="K40" s="1" t="s">
        <v>367</v>
      </c>
      <c r="L40" s="1" t="s">
        <v>216</v>
      </c>
      <c r="M40" s="1" t="s">
        <v>48</v>
      </c>
      <c r="N40" s="1" t="s">
        <v>49</v>
      </c>
      <c r="O40" s="1" t="s">
        <v>50</v>
      </c>
      <c r="P40" s="1" t="s">
        <v>52</v>
      </c>
      <c r="S40" s="1" t="s">
        <v>63</v>
      </c>
      <c r="T40" s="1" t="s">
        <v>70</v>
      </c>
      <c r="U40" s="1" t="s">
        <v>76</v>
      </c>
      <c r="V40" s="1" t="s">
        <v>76</v>
      </c>
      <c r="W40" s="1" t="s">
        <v>76</v>
      </c>
      <c r="X40" s="1" t="s">
        <v>75</v>
      </c>
      <c r="Y40" s="1" t="s">
        <v>75</v>
      </c>
      <c r="Z40" s="1" t="s">
        <v>76</v>
      </c>
      <c r="AA40" s="1" t="s">
        <v>75</v>
      </c>
      <c r="AB40" s="1" t="s">
        <v>76</v>
      </c>
      <c r="AC40" s="1" t="s">
        <v>76</v>
      </c>
      <c r="AD40" s="1" t="s">
        <v>76</v>
      </c>
      <c r="AE40" s="1" t="s">
        <v>75</v>
      </c>
      <c r="AF40" s="1" t="s">
        <v>75</v>
      </c>
      <c r="AG40" s="1" t="s">
        <v>75</v>
      </c>
      <c r="AH40" s="1" t="s">
        <v>75</v>
      </c>
      <c r="AI40" s="1" t="s">
        <v>75</v>
      </c>
      <c r="AJ40" s="1" t="s">
        <v>75</v>
      </c>
      <c r="AK40" s="1" t="s">
        <v>75</v>
      </c>
      <c r="AL40" s="1" t="s">
        <v>75</v>
      </c>
      <c r="AM40" s="1" t="s">
        <v>75</v>
      </c>
      <c r="AN40" s="1" t="s">
        <v>75</v>
      </c>
      <c r="AO40" s="1" t="s">
        <v>15</v>
      </c>
      <c r="AP40" s="1" t="s">
        <v>15</v>
      </c>
    </row>
    <row r="41" spans="1:42" ht="12.6">
      <c r="A41" s="2">
        <v>44992.457934317128</v>
      </c>
      <c r="B41" s="1" t="s">
        <v>305</v>
      </c>
      <c r="C41" s="3">
        <v>0</v>
      </c>
      <c r="D41" s="4">
        <v>44992</v>
      </c>
      <c r="E41" s="1">
        <v>80548009</v>
      </c>
      <c r="F41" s="1" t="s">
        <v>23</v>
      </c>
      <c r="G41" s="1">
        <v>39</v>
      </c>
      <c r="H41" s="1" t="s">
        <v>306</v>
      </c>
      <c r="I41" s="1">
        <v>3</v>
      </c>
      <c r="J41" s="1" t="s">
        <v>29</v>
      </c>
      <c r="K41" s="1" t="s">
        <v>43</v>
      </c>
      <c r="L41" s="1" t="s">
        <v>304</v>
      </c>
      <c r="M41" s="1" t="s">
        <v>48</v>
      </c>
      <c r="N41" s="1" t="s">
        <v>49</v>
      </c>
      <c r="O41" s="1" t="s">
        <v>50</v>
      </c>
      <c r="S41" s="1" t="s">
        <v>63</v>
      </c>
      <c r="T41" s="1" t="s">
        <v>70</v>
      </c>
      <c r="U41" s="1" t="s">
        <v>76</v>
      </c>
      <c r="V41" s="1" t="s">
        <v>76</v>
      </c>
      <c r="W41" s="1" t="s">
        <v>74</v>
      </c>
      <c r="X41" s="1" t="s">
        <v>74</v>
      </c>
      <c r="Y41" s="1" t="s">
        <v>74</v>
      </c>
      <c r="Z41" s="1" t="s">
        <v>76</v>
      </c>
      <c r="AA41" s="1" t="s">
        <v>75</v>
      </c>
      <c r="AB41" s="1" t="s">
        <v>75</v>
      </c>
      <c r="AC41" s="1" t="s">
        <v>75</v>
      </c>
      <c r="AD41" s="1" t="s">
        <v>75</v>
      </c>
      <c r="AE41" s="1" t="s">
        <v>75</v>
      </c>
      <c r="AF41" s="1" t="s">
        <v>75</v>
      </c>
      <c r="AG41" s="1" t="s">
        <v>75</v>
      </c>
      <c r="AH41" s="1" t="s">
        <v>75</v>
      </c>
      <c r="AI41" s="1" t="s">
        <v>74</v>
      </c>
      <c r="AJ41" s="1" t="s">
        <v>74</v>
      </c>
      <c r="AK41" s="1" t="s">
        <v>76</v>
      </c>
      <c r="AL41" s="1" t="s">
        <v>74</v>
      </c>
      <c r="AM41" s="1" t="s">
        <v>75</v>
      </c>
      <c r="AN41" s="1" t="s">
        <v>76</v>
      </c>
      <c r="AO41" s="1" t="s">
        <v>16</v>
      </c>
      <c r="AP41" s="1" t="s">
        <v>16</v>
      </c>
    </row>
    <row r="42" spans="1:42" ht="12.6" hidden="1">
      <c r="A42" s="2">
        <v>44992.570297824073</v>
      </c>
      <c r="B42" s="1" t="s">
        <v>211</v>
      </c>
      <c r="C42" s="3">
        <v>0</v>
      </c>
      <c r="D42" s="4">
        <v>44992</v>
      </c>
      <c r="E42" s="1">
        <v>19147929</v>
      </c>
      <c r="F42" s="1" t="s">
        <v>23</v>
      </c>
      <c r="G42" s="1">
        <v>71</v>
      </c>
      <c r="H42" s="1" t="s">
        <v>212</v>
      </c>
      <c r="I42" s="1">
        <v>4</v>
      </c>
      <c r="J42" s="1" t="s">
        <v>26</v>
      </c>
      <c r="K42" s="1" t="s">
        <v>44</v>
      </c>
      <c r="L42" s="1" t="s">
        <v>210</v>
      </c>
      <c r="M42" s="1" t="s">
        <v>48</v>
      </c>
      <c r="N42" s="1" t="s">
        <v>49</v>
      </c>
      <c r="O42" s="1" t="s">
        <v>50</v>
      </c>
      <c r="P42" s="1" t="s">
        <v>52</v>
      </c>
      <c r="Q42" s="1" t="s">
        <v>53</v>
      </c>
      <c r="R42" s="1" t="s">
        <v>376</v>
      </c>
      <c r="S42" s="1" t="s">
        <v>63</v>
      </c>
      <c r="T42" s="1" t="s">
        <v>69</v>
      </c>
      <c r="U42" s="1" t="s">
        <v>76</v>
      </c>
      <c r="V42" s="1" t="s">
        <v>74</v>
      </c>
      <c r="W42" s="1" t="s">
        <v>76</v>
      </c>
      <c r="X42" s="1" t="s">
        <v>76</v>
      </c>
      <c r="Y42" s="1" t="s">
        <v>75</v>
      </c>
      <c r="Z42" s="1" t="s">
        <v>75</v>
      </c>
      <c r="AA42" s="1" t="s">
        <v>75</v>
      </c>
      <c r="AB42" s="1" t="s">
        <v>75</v>
      </c>
      <c r="AC42" s="1" t="s">
        <v>75</v>
      </c>
      <c r="AD42" s="1" t="s">
        <v>75</v>
      </c>
      <c r="AE42" s="1" t="s">
        <v>75</v>
      </c>
      <c r="AF42" s="1" t="s">
        <v>75</v>
      </c>
      <c r="AG42" s="1" t="s">
        <v>75</v>
      </c>
      <c r="AH42" s="1" t="s">
        <v>75</v>
      </c>
      <c r="AI42" s="1" t="s">
        <v>75</v>
      </c>
      <c r="AJ42" s="1" t="s">
        <v>75</v>
      </c>
      <c r="AK42" s="1" t="s">
        <v>75</v>
      </c>
      <c r="AL42" s="1" t="s">
        <v>75</v>
      </c>
      <c r="AM42" s="1" t="s">
        <v>75</v>
      </c>
      <c r="AN42" s="1" t="s">
        <v>75</v>
      </c>
      <c r="AO42" s="1" t="s">
        <v>15</v>
      </c>
      <c r="AP42" s="1" t="s">
        <v>15</v>
      </c>
    </row>
    <row r="43" spans="1:42" ht="12.6" hidden="1">
      <c r="A43" s="2">
        <v>44992.576191168977</v>
      </c>
      <c r="B43" s="1" t="s">
        <v>214</v>
      </c>
      <c r="C43" s="3">
        <v>0</v>
      </c>
      <c r="D43" s="4">
        <v>44992</v>
      </c>
      <c r="E43" s="1">
        <v>51882244</v>
      </c>
      <c r="F43" s="1" t="s">
        <v>20</v>
      </c>
      <c r="G43" s="1">
        <v>56</v>
      </c>
      <c r="H43" s="1" t="s">
        <v>215</v>
      </c>
      <c r="I43" s="1">
        <v>4</v>
      </c>
      <c r="J43" s="1" t="s">
        <v>30</v>
      </c>
      <c r="K43" s="1" t="s">
        <v>45</v>
      </c>
      <c r="L43" s="1" t="s">
        <v>213</v>
      </c>
      <c r="M43" s="1" t="s">
        <v>48</v>
      </c>
      <c r="N43" s="1" t="s">
        <v>49</v>
      </c>
      <c r="P43" s="1" t="s">
        <v>52</v>
      </c>
      <c r="R43" s="1" t="s">
        <v>58</v>
      </c>
      <c r="S43" s="1" t="s">
        <v>63</v>
      </c>
      <c r="T43" s="1" t="s">
        <v>68</v>
      </c>
      <c r="U43" s="1" t="s">
        <v>76</v>
      </c>
      <c r="V43" s="1" t="s">
        <v>76</v>
      </c>
      <c r="W43" s="1" t="s">
        <v>76</v>
      </c>
      <c r="X43" s="1" t="s">
        <v>76</v>
      </c>
      <c r="Y43" s="1" t="s">
        <v>76</v>
      </c>
      <c r="Z43" s="1" t="s">
        <v>76</v>
      </c>
      <c r="AA43" s="1" t="s">
        <v>76</v>
      </c>
      <c r="AB43" s="1" t="s">
        <v>76</v>
      </c>
      <c r="AC43" s="1" t="s">
        <v>76</v>
      </c>
      <c r="AD43" s="1" t="s">
        <v>75</v>
      </c>
      <c r="AE43" s="1" t="s">
        <v>75</v>
      </c>
      <c r="AF43" s="1" t="s">
        <v>75</v>
      </c>
      <c r="AG43" s="1" t="s">
        <v>75</v>
      </c>
      <c r="AH43" s="1" t="s">
        <v>75</v>
      </c>
      <c r="AI43" s="1" t="s">
        <v>75</v>
      </c>
      <c r="AJ43" s="1" t="s">
        <v>75</v>
      </c>
      <c r="AK43" s="1" t="s">
        <v>75</v>
      </c>
      <c r="AL43" s="1" t="s">
        <v>75</v>
      </c>
      <c r="AM43" s="1" t="s">
        <v>75</v>
      </c>
      <c r="AN43" s="1" t="s">
        <v>75</v>
      </c>
      <c r="AO43" s="1" t="s">
        <v>15</v>
      </c>
      <c r="AP43" s="1" t="s">
        <v>15</v>
      </c>
    </row>
    <row r="44" spans="1:42" ht="12.6" hidden="1">
      <c r="A44" s="2">
        <v>44992.578716307871</v>
      </c>
      <c r="B44" s="1" t="s">
        <v>198</v>
      </c>
      <c r="C44" s="3">
        <v>0</v>
      </c>
      <c r="D44" s="4">
        <v>44992</v>
      </c>
      <c r="E44" s="1">
        <v>23493785</v>
      </c>
      <c r="F44" s="1" t="s">
        <v>20</v>
      </c>
      <c r="G44" s="1">
        <v>59</v>
      </c>
      <c r="H44" s="1" t="s">
        <v>199</v>
      </c>
      <c r="I44" s="1">
        <v>2</v>
      </c>
      <c r="J44" s="1" t="s">
        <v>28</v>
      </c>
      <c r="K44" s="1" t="s">
        <v>58</v>
      </c>
      <c r="L44" s="1" t="s">
        <v>197</v>
      </c>
      <c r="M44" s="1" t="s">
        <v>48</v>
      </c>
      <c r="N44" s="1" t="s">
        <v>49</v>
      </c>
      <c r="O44" s="1" t="s">
        <v>50</v>
      </c>
      <c r="R44" s="1" t="s">
        <v>58</v>
      </c>
      <c r="S44" s="1" t="s">
        <v>63</v>
      </c>
      <c r="T44" s="1" t="s">
        <v>68</v>
      </c>
      <c r="U44" s="1" t="s">
        <v>76</v>
      </c>
      <c r="V44" s="1" t="s">
        <v>74</v>
      </c>
      <c r="W44" s="1" t="s">
        <v>76</v>
      </c>
      <c r="X44" s="1" t="s">
        <v>76</v>
      </c>
      <c r="Y44" s="1" t="s">
        <v>75</v>
      </c>
      <c r="Z44" s="1" t="s">
        <v>75</v>
      </c>
      <c r="AA44" s="1" t="s">
        <v>75</v>
      </c>
      <c r="AB44" s="1" t="s">
        <v>75</v>
      </c>
      <c r="AC44" s="1" t="s">
        <v>75</v>
      </c>
      <c r="AD44" s="1" t="s">
        <v>76</v>
      </c>
      <c r="AE44" s="1" t="s">
        <v>75</v>
      </c>
      <c r="AF44" s="1" t="s">
        <v>75</v>
      </c>
      <c r="AG44" s="1" t="s">
        <v>75</v>
      </c>
      <c r="AH44" s="1" t="s">
        <v>76</v>
      </c>
      <c r="AI44" s="1" t="s">
        <v>75</v>
      </c>
      <c r="AJ44" s="1" t="s">
        <v>75</v>
      </c>
      <c r="AK44" s="1" t="s">
        <v>75</v>
      </c>
      <c r="AL44" s="1" t="s">
        <v>75</v>
      </c>
      <c r="AM44" s="1" t="s">
        <v>75</v>
      </c>
      <c r="AN44" s="1" t="s">
        <v>75</v>
      </c>
      <c r="AO44" s="1" t="s">
        <v>15</v>
      </c>
      <c r="AP44" s="1" t="s">
        <v>15</v>
      </c>
    </row>
    <row r="45" spans="1:42" ht="12.6" hidden="1">
      <c r="A45" s="2">
        <v>44992.606224351854</v>
      </c>
      <c r="B45" s="1" t="s">
        <v>219</v>
      </c>
      <c r="C45" s="3">
        <v>0</v>
      </c>
      <c r="D45" s="4">
        <v>44992</v>
      </c>
      <c r="E45" s="1">
        <v>1002683369</v>
      </c>
      <c r="F45" s="1" t="s">
        <v>23</v>
      </c>
      <c r="G45" s="1">
        <v>23</v>
      </c>
      <c r="H45" s="1" t="s">
        <v>220</v>
      </c>
      <c r="I45" s="1">
        <v>2</v>
      </c>
      <c r="J45" s="1" t="s">
        <v>29</v>
      </c>
      <c r="K45" s="1" t="s">
        <v>58</v>
      </c>
      <c r="L45" s="1" t="s">
        <v>218</v>
      </c>
      <c r="M45" s="1" t="s">
        <v>48</v>
      </c>
      <c r="N45" s="1" t="s">
        <v>49</v>
      </c>
      <c r="P45" s="1" t="s">
        <v>52</v>
      </c>
      <c r="R45" s="1" t="s">
        <v>58</v>
      </c>
      <c r="S45" s="1" t="s">
        <v>63</v>
      </c>
      <c r="T45" s="1" t="s">
        <v>70</v>
      </c>
      <c r="U45" s="1" t="s">
        <v>76</v>
      </c>
      <c r="V45" s="1" t="s">
        <v>74</v>
      </c>
      <c r="W45" s="1" t="s">
        <v>76</v>
      </c>
      <c r="X45" s="1" t="s">
        <v>74</v>
      </c>
      <c r="Y45" s="1" t="s">
        <v>74</v>
      </c>
      <c r="Z45" s="1" t="s">
        <v>74</v>
      </c>
      <c r="AA45" s="1" t="s">
        <v>74</v>
      </c>
      <c r="AB45" s="1" t="s">
        <v>74</v>
      </c>
      <c r="AC45" s="1" t="s">
        <v>74</v>
      </c>
      <c r="AD45" s="1" t="s">
        <v>75</v>
      </c>
      <c r="AE45" s="1" t="s">
        <v>75</v>
      </c>
      <c r="AF45" s="1" t="s">
        <v>75</v>
      </c>
      <c r="AG45" s="1" t="s">
        <v>75</v>
      </c>
      <c r="AH45" s="1" t="s">
        <v>75</v>
      </c>
      <c r="AI45" s="1" t="s">
        <v>75</v>
      </c>
      <c r="AJ45" s="1" t="s">
        <v>75</v>
      </c>
      <c r="AK45" s="1" t="s">
        <v>75</v>
      </c>
      <c r="AL45" s="1" t="s">
        <v>75</v>
      </c>
      <c r="AM45" s="1" t="s">
        <v>75</v>
      </c>
      <c r="AN45" s="1" t="s">
        <v>75</v>
      </c>
      <c r="AO45" s="1" t="s">
        <v>16</v>
      </c>
      <c r="AP45" s="1" t="s">
        <v>16</v>
      </c>
    </row>
    <row r="46" spans="1:42" ht="12.6" hidden="1">
      <c r="A46" s="2">
        <v>44992.611359212962</v>
      </c>
      <c r="B46" s="1" t="s">
        <v>204</v>
      </c>
      <c r="C46" s="3">
        <v>0</v>
      </c>
      <c r="D46" s="4">
        <v>44992</v>
      </c>
      <c r="E46" s="1">
        <v>19405756</v>
      </c>
      <c r="F46" s="1" t="s">
        <v>23</v>
      </c>
      <c r="G46" s="1">
        <v>63</v>
      </c>
      <c r="H46" s="1" t="s">
        <v>205</v>
      </c>
      <c r="I46" s="1">
        <v>3</v>
      </c>
      <c r="J46" s="1" t="s">
        <v>28</v>
      </c>
      <c r="K46" s="1" t="s">
        <v>58</v>
      </c>
      <c r="L46" s="1" t="s">
        <v>203</v>
      </c>
      <c r="M46" s="1" t="s">
        <v>48</v>
      </c>
      <c r="N46" s="1" t="s">
        <v>49</v>
      </c>
      <c r="O46" s="1" t="s">
        <v>50</v>
      </c>
      <c r="R46" s="1" t="s">
        <v>376</v>
      </c>
      <c r="S46" s="1" t="s">
        <v>63</v>
      </c>
      <c r="T46" s="1" t="s">
        <v>72</v>
      </c>
      <c r="U46" s="1" t="s">
        <v>75</v>
      </c>
      <c r="V46" s="1" t="s">
        <v>76</v>
      </c>
      <c r="W46" s="1" t="s">
        <v>75</v>
      </c>
      <c r="X46" s="1" t="s">
        <v>75</v>
      </c>
      <c r="Y46" s="1" t="s">
        <v>75</v>
      </c>
      <c r="Z46" s="1" t="s">
        <v>75</v>
      </c>
      <c r="AA46" s="1" t="s">
        <v>75</v>
      </c>
      <c r="AB46" s="1" t="s">
        <v>75</v>
      </c>
      <c r="AC46" s="1" t="s">
        <v>75</v>
      </c>
      <c r="AD46" s="1" t="s">
        <v>76</v>
      </c>
      <c r="AE46" s="1" t="s">
        <v>75</v>
      </c>
      <c r="AF46" s="1" t="s">
        <v>75</v>
      </c>
      <c r="AG46" s="1" t="s">
        <v>75</v>
      </c>
      <c r="AH46" s="1" t="s">
        <v>75</v>
      </c>
      <c r="AI46" s="1" t="s">
        <v>75</v>
      </c>
      <c r="AJ46" s="1" t="s">
        <v>75</v>
      </c>
      <c r="AK46" s="1" t="s">
        <v>75</v>
      </c>
      <c r="AL46" s="1" t="s">
        <v>75</v>
      </c>
      <c r="AM46" s="1" t="s">
        <v>75</v>
      </c>
      <c r="AN46" s="1" t="s">
        <v>75</v>
      </c>
      <c r="AO46" s="1" t="s">
        <v>15</v>
      </c>
      <c r="AP46" s="1" t="s">
        <v>15</v>
      </c>
    </row>
    <row r="47" spans="1:42" ht="12.6">
      <c r="A47" s="2">
        <v>44992.618178356483</v>
      </c>
      <c r="B47" s="1" t="s">
        <v>204</v>
      </c>
      <c r="C47" s="3">
        <v>0</v>
      </c>
      <c r="D47" s="4">
        <v>44992</v>
      </c>
      <c r="E47" s="1">
        <v>40438408</v>
      </c>
      <c r="F47" s="1" t="s">
        <v>20</v>
      </c>
      <c r="G47" s="1">
        <v>55</v>
      </c>
      <c r="H47" s="1" t="s">
        <v>317</v>
      </c>
      <c r="I47" s="1">
        <v>1</v>
      </c>
      <c r="J47" s="1" t="s">
        <v>29</v>
      </c>
      <c r="K47" s="1" t="s">
        <v>58</v>
      </c>
      <c r="L47" s="1" t="s">
        <v>316</v>
      </c>
      <c r="M47" s="1" t="s">
        <v>48</v>
      </c>
      <c r="N47" s="1" t="s">
        <v>49</v>
      </c>
      <c r="R47" s="1" t="s">
        <v>376</v>
      </c>
      <c r="S47" s="1" t="s">
        <v>62</v>
      </c>
      <c r="T47" s="1" t="s">
        <v>148</v>
      </c>
      <c r="U47" s="1" t="s">
        <v>74</v>
      </c>
      <c r="V47" s="1" t="s">
        <v>74</v>
      </c>
      <c r="W47" s="1" t="s">
        <v>76</v>
      </c>
      <c r="X47" s="1" t="s">
        <v>76</v>
      </c>
      <c r="Y47" s="1" t="s">
        <v>76</v>
      </c>
      <c r="Z47" s="1" t="s">
        <v>76</v>
      </c>
      <c r="AA47" s="1" t="s">
        <v>76</v>
      </c>
      <c r="AB47" s="1" t="s">
        <v>76</v>
      </c>
      <c r="AC47" s="1" t="s">
        <v>76</v>
      </c>
      <c r="AD47" s="1" t="s">
        <v>75</v>
      </c>
      <c r="AE47" s="1" t="s">
        <v>75</v>
      </c>
      <c r="AF47" s="1" t="s">
        <v>75</v>
      </c>
      <c r="AG47" s="1" t="s">
        <v>76</v>
      </c>
      <c r="AH47" s="1" t="s">
        <v>76</v>
      </c>
      <c r="AI47" s="1" t="s">
        <v>75</v>
      </c>
      <c r="AJ47" s="1" t="s">
        <v>75</v>
      </c>
      <c r="AK47" s="1" t="s">
        <v>74</v>
      </c>
      <c r="AL47" s="1" t="s">
        <v>74</v>
      </c>
      <c r="AM47" s="1" t="s">
        <v>75</v>
      </c>
      <c r="AN47" s="1" t="s">
        <v>75</v>
      </c>
      <c r="AO47" s="1" t="s">
        <v>17</v>
      </c>
      <c r="AP47" s="1" t="s">
        <v>17</v>
      </c>
    </row>
    <row r="48" spans="1:42" ht="12.6">
      <c r="A48" s="2">
        <v>44992.621213391205</v>
      </c>
      <c r="B48" s="1" t="s">
        <v>283</v>
      </c>
      <c r="C48" s="3">
        <v>0</v>
      </c>
      <c r="D48" s="4">
        <v>44992</v>
      </c>
      <c r="E48" s="1">
        <v>35494907</v>
      </c>
      <c r="F48" s="1" t="s">
        <v>20</v>
      </c>
      <c r="G48" s="1">
        <v>60</v>
      </c>
      <c r="H48" s="1" t="s">
        <v>284</v>
      </c>
      <c r="I48" s="1">
        <v>2</v>
      </c>
      <c r="J48" s="1" t="s">
        <v>29</v>
      </c>
      <c r="K48" s="1" t="s">
        <v>362</v>
      </c>
      <c r="L48" s="1" t="s">
        <v>282</v>
      </c>
      <c r="M48" s="1" t="s">
        <v>48</v>
      </c>
      <c r="N48" s="1" t="s">
        <v>49</v>
      </c>
      <c r="R48" s="1" t="s">
        <v>58</v>
      </c>
      <c r="S48" s="1" t="s">
        <v>62</v>
      </c>
      <c r="T48" s="1" t="s">
        <v>148</v>
      </c>
      <c r="U48" s="1" t="s">
        <v>77</v>
      </c>
      <c r="V48" s="1" t="s">
        <v>77</v>
      </c>
      <c r="W48" s="1" t="s">
        <v>74</v>
      </c>
      <c r="X48" s="1" t="s">
        <v>74</v>
      </c>
      <c r="Y48" s="1" t="s">
        <v>75</v>
      </c>
      <c r="Z48" s="1" t="s">
        <v>76</v>
      </c>
      <c r="AA48" s="1" t="s">
        <v>76</v>
      </c>
      <c r="AB48" s="1" t="s">
        <v>76</v>
      </c>
      <c r="AC48" s="1" t="s">
        <v>74</v>
      </c>
      <c r="AD48" s="1" t="s">
        <v>77</v>
      </c>
      <c r="AE48" s="1" t="s">
        <v>74</v>
      </c>
      <c r="AF48" s="1" t="s">
        <v>76</v>
      </c>
      <c r="AG48" s="1" t="s">
        <v>77</v>
      </c>
      <c r="AH48" s="1" t="s">
        <v>76</v>
      </c>
      <c r="AI48" s="1" t="s">
        <v>76</v>
      </c>
      <c r="AJ48" s="1" t="s">
        <v>74</v>
      </c>
      <c r="AK48" s="1" t="s">
        <v>74</v>
      </c>
      <c r="AL48" s="1" t="s">
        <v>74</v>
      </c>
      <c r="AM48" s="1" t="s">
        <v>76</v>
      </c>
      <c r="AN48" s="1" t="s">
        <v>76</v>
      </c>
      <c r="AO48" s="1" t="s">
        <v>17</v>
      </c>
      <c r="AP48" s="1" t="s">
        <v>17</v>
      </c>
    </row>
    <row r="49" spans="1:42" ht="12.6">
      <c r="A49" s="2">
        <v>44992.625971030095</v>
      </c>
      <c r="B49" s="1" t="s">
        <v>285</v>
      </c>
      <c r="C49" s="3">
        <v>0</v>
      </c>
      <c r="D49" s="4">
        <v>44992</v>
      </c>
      <c r="E49" s="1">
        <v>51608743</v>
      </c>
      <c r="F49" s="1" t="s">
        <v>20</v>
      </c>
      <c r="G49" s="1">
        <v>63</v>
      </c>
      <c r="H49" s="1" t="s">
        <v>286</v>
      </c>
      <c r="I49" s="1">
        <v>3</v>
      </c>
      <c r="J49" s="1" t="s">
        <v>28</v>
      </c>
      <c r="K49" s="1" t="s">
        <v>362</v>
      </c>
      <c r="L49" s="1" t="s">
        <v>282</v>
      </c>
      <c r="M49" s="1" t="s">
        <v>48</v>
      </c>
      <c r="N49" s="1" t="s">
        <v>49</v>
      </c>
      <c r="O49" s="1" t="s">
        <v>50</v>
      </c>
      <c r="P49" s="1" t="s">
        <v>52</v>
      </c>
      <c r="S49" s="1" t="s">
        <v>63</v>
      </c>
      <c r="T49" s="1" t="s">
        <v>148</v>
      </c>
      <c r="U49" s="1" t="s">
        <v>75</v>
      </c>
      <c r="V49" s="1" t="s">
        <v>74</v>
      </c>
      <c r="W49" s="1" t="s">
        <v>74</v>
      </c>
      <c r="X49" s="1" t="s">
        <v>76</v>
      </c>
      <c r="Y49" s="1" t="s">
        <v>75</v>
      </c>
      <c r="Z49" s="1" t="s">
        <v>75</v>
      </c>
      <c r="AA49" s="1" t="s">
        <v>75</v>
      </c>
      <c r="AB49" s="1" t="s">
        <v>76</v>
      </c>
      <c r="AC49" s="1" t="s">
        <v>74</v>
      </c>
      <c r="AD49" s="1" t="s">
        <v>74</v>
      </c>
      <c r="AE49" s="1" t="s">
        <v>74</v>
      </c>
      <c r="AF49" s="1" t="s">
        <v>75</v>
      </c>
      <c r="AG49" s="1" t="s">
        <v>76</v>
      </c>
      <c r="AH49" s="1" t="s">
        <v>76</v>
      </c>
      <c r="AI49" s="1" t="s">
        <v>76</v>
      </c>
      <c r="AJ49" s="1" t="s">
        <v>76</v>
      </c>
      <c r="AK49" s="1" t="s">
        <v>74</v>
      </c>
      <c r="AL49" s="1" t="s">
        <v>74</v>
      </c>
      <c r="AM49" s="1" t="s">
        <v>76</v>
      </c>
      <c r="AN49" s="1" t="s">
        <v>76</v>
      </c>
      <c r="AO49" s="1" t="s">
        <v>17</v>
      </c>
      <c r="AP49" s="1" t="s">
        <v>17</v>
      </c>
    </row>
    <row r="50" spans="1:42" ht="12.6">
      <c r="A50" s="2">
        <v>44992.6304121875</v>
      </c>
      <c r="B50" s="1" t="s">
        <v>310</v>
      </c>
      <c r="C50" s="3">
        <v>0</v>
      </c>
      <c r="D50" s="4">
        <v>44992</v>
      </c>
      <c r="E50" s="1">
        <v>52502175</v>
      </c>
      <c r="F50" s="1" t="s">
        <v>20</v>
      </c>
      <c r="G50" s="1">
        <v>44</v>
      </c>
      <c r="H50" s="1" t="s">
        <v>311</v>
      </c>
      <c r="I50" s="1">
        <v>2</v>
      </c>
      <c r="J50" s="1" t="s">
        <v>29</v>
      </c>
      <c r="K50" s="1" t="s">
        <v>362</v>
      </c>
      <c r="L50" s="1" t="s">
        <v>307</v>
      </c>
      <c r="M50" s="1" t="s">
        <v>48</v>
      </c>
      <c r="N50" s="1" t="s">
        <v>49</v>
      </c>
      <c r="R50" s="1" t="s">
        <v>58</v>
      </c>
      <c r="S50" s="1" t="s">
        <v>63</v>
      </c>
      <c r="T50" s="1" t="s">
        <v>70</v>
      </c>
      <c r="U50" s="1" t="s">
        <v>76</v>
      </c>
      <c r="V50" s="1" t="s">
        <v>77</v>
      </c>
      <c r="W50" s="1" t="s">
        <v>74</v>
      </c>
      <c r="X50" s="1" t="s">
        <v>76</v>
      </c>
      <c r="Y50" s="1" t="s">
        <v>74</v>
      </c>
      <c r="Z50" s="1" t="s">
        <v>76</v>
      </c>
      <c r="AB50" s="1" t="s">
        <v>76</v>
      </c>
      <c r="AC50" s="1" t="s">
        <v>76</v>
      </c>
      <c r="AD50" s="1" t="s">
        <v>76</v>
      </c>
      <c r="AE50" s="1" t="s">
        <v>76</v>
      </c>
      <c r="AF50" s="1" t="s">
        <v>74</v>
      </c>
      <c r="AG50" s="1" t="s">
        <v>74</v>
      </c>
      <c r="AH50" s="1" t="s">
        <v>76</v>
      </c>
      <c r="AI50" s="1" t="s">
        <v>74</v>
      </c>
      <c r="AJ50" s="1" t="s">
        <v>76</v>
      </c>
      <c r="AK50" s="1" t="s">
        <v>76</v>
      </c>
      <c r="AL50" s="1" t="s">
        <v>74</v>
      </c>
      <c r="AM50" s="1" t="s">
        <v>74</v>
      </c>
      <c r="AN50" s="1" t="s">
        <v>74</v>
      </c>
      <c r="AO50" s="1" t="s">
        <v>16</v>
      </c>
      <c r="AP50" s="1" t="s">
        <v>17</v>
      </c>
    </row>
    <row r="51" spans="1:42" ht="12.6">
      <c r="A51" s="2">
        <v>44992.641869918982</v>
      </c>
      <c r="B51" s="1" t="s">
        <v>334</v>
      </c>
      <c r="C51" s="3">
        <v>0</v>
      </c>
      <c r="D51" s="4">
        <v>44992</v>
      </c>
      <c r="E51" s="1">
        <v>52484887</v>
      </c>
      <c r="F51" s="1" t="s">
        <v>20</v>
      </c>
      <c r="G51" s="1">
        <v>42</v>
      </c>
      <c r="H51" s="1" t="s">
        <v>335</v>
      </c>
      <c r="I51" s="1">
        <v>3</v>
      </c>
      <c r="J51" s="1" t="s">
        <v>29</v>
      </c>
      <c r="K51" s="1" t="s">
        <v>362</v>
      </c>
      <c r="L51" s="1" t="s">
        <v>333</v>
      </c>
      <c r="M51" s="1" t="s">
        <v>48</v>
      </c>
      <c r="N51" s="1" t="s">
        <v>49</v>
      </c>
      <c r="O51" s="1" t="s">
        <v>50</v>
      </c>
      <c r="Q51" s="1" t="s">
        <v>53</v>
      </c>
      <c r="R51" s="1" t="s">
        <v>376</v>
      </c>
      <c r="S51" s="1" t="s">
        <v>63</v>
      </c>
      <c r="T51" s="1" t="s">
        <v>69</v>
      </c>
      <c r="U51" s="1" t="s">
        <v>74</v>
      </c>
      <c r="V51" s="1" t="s">
        <v>74</v>
      </c>
      <c r="W51" s="1" t="s">
        <v>74</v>
      </c>
      <c r="X51" s="1" t="s">
        <v>74</v>
      </c>
      <c r="Y51" s="1" t="s">
        <v>76</v>
      </c>
      <c r="Z51" s="1" t="s">
        <v>74</v>
      </c>
      <c r="AA51" s="1" t="s">
        <v>74</v>
      </c>
      <c r="AB51" s="1" t="s">
        <v>74</v>
      </c>
      <c r="AC51" s="1" t="s">
        <v>74</v>
      </c>
      <c r="AD51" s="1" t="s">
        <v>74</v>
      </c>
      <c r="AE51" s="1" t="s">
        <v>76</v>
      </c>
      <c r="AF51" s="1" t="s">
        <v>74</v>
      </c>
      <c r="AG51" s="1" t="s">
        <v>74</v>
      </c>
      <c r="AH51" s="1" t="s">
        <v>77</v>
      </c>
      <c r="AI51" s="1" t="s">
        <v>74</v>
      </c>
      <c r="AJ51" s="1" t="s">
        <v>74</v>
      </c>
      <c r="AK51" s="1" t="s">
        <v>74</v>
      </c>
      <c r="AL51" s="1" t="s">
        <v>74</v>
      </c>
      <c r="AM51" s="1" t="s">
        <v>76</v>
      </c>
      <c r="AN51" s="1" t="s">
        <v>74</v>
      </c>
      <c r="AO51" s="1" t="s">
        <v>17</v>
      </c>
      <c r="AP51" s="1" t="s">
        <v>17</v>
      </c>
    </row>
    <row r="52" spans="1:42" ht="12.6">
      <c r="A52" s="2">
        <v>44993.496165173608</v>
      </c>
      <c r="B52" s="1" t="s">
        <v>204</v>
      </c>
      <c r="C52" s="3">
        <v>0</v>
      </c>
      <c r="D52" s="4">
        <v>44993</v>
      </c>
      <c r="E52" s="1">
        <v>19274173</v>
      </c>
      <c r="F52" s="1" t="s">
        <v>23</v>
      </c>
      <c r="G52" s="1">
        <v>68</v>
      </c>
      <c r="H52" s="1" t="s">
        <v>330</v>
      </c>
      <c r="I52" s="1">
        <v>3</v>
      </c>
      <c r="J52" s="1" t="s">
        <v>28</v>
      </c>
      <c r="K52" s="1" t="s">
        <v>39</v>
      </c>
      <c r="L52" s="1" t="s">
        <v>327</v>
      </c>
      <c r="M52" s="1" t="s">
        <v>48</v>
      </c>
      <c r="N52" s="1" t="s">
        <v>49</v>
      </c>
      <c r="R52" s="1" t="s">
        <v>58</v>
      </c>
      <c r="S52" s="1" t="s">
        <v>62</v>
      </c>
      <c r="T52" s="1" t="s">
        <v>148</v>
      </c>
      <c r="U52" s="1" t="s">
        <v>74</v>
      </c>
      <c r="V52" s="1" t="s">
        <v>74</v>
      </c>
      <c r="W52" s="1" t="s">
        <v>76</v>
      </c>
      <c r="X52" s="1" t="s">
        <v>76</v>
      </c>
      <c r="Y52" s="1" t="s">
        <v>74</v>
      </c>
      <c r="Z52" s="1" t="s">
        <v>74</v>
      </c>
      <c r="AA52" s="1" t="s">
        <v>74</v>
      </c>
      <c r="AB52" s="1" t="s">
        <v>74</v>
      </c>
      <c r="AC52" s="1" t="s">
        <v>76</v>
      </c>
      <c r="AD52" s="1" t="s">
        <v>74</v>
      </c>
      <c r="AE52" s="1" t="s">
        <v>76</v>
      </c>
      <c r="AF52" s="1" t="s">
        <v>76</v>
      </c>
      <c r="AG52" s="1" t="s">
        <v>76</v>
      </c>
      <c r="AH52" s="1" t="s">
        <v>74</v>
      </c>
      <c r="AI52" s="1" t="s">
        <v>74</v>
      </c>
      <c r="AJ52" s="1" t="s">
        <v>74</v>
      </c>
      <c r="AK52" s="1" t="s">
        <v>74</v>
      </c>
      <c r="AL52" s="1" t="s">
        <v>74</v>
      </c>
      <c r="AM52" s="1" t="s">
        <v>76</v>
      </c>
      <c r="AN52" s="1" t="s">
        <v>74</v>
      </c>
      <c r="AO52" s="1" t="s">
        <v>17</v>
      </c>
      <c r="AP52" s="1" t="s">
        <v>17</v>
      </c>
    </row>
    <row r="53" spans="1:42" ht="12.6">
      <c r="A53" s="2">
        <v>44993.499613356485</v>
      </c>
      <c r="B53" s="1" t="s">
        <v>214</v>
      </c>
      <c r="C53" s="3">
        <v>0</v>
      </c>
      <c r="D53" s="4">
        <v>44993</v>
      </c>
      <c r="E53" s="1">
        <v>19494748</v>
      </c>
      <c r="F53" s="1" t="s">
        <v>23</v>
      </c>
      <c r="G53" s="1">
        <v>60</v>
      </c>
      <c r="H53" s="1" t="s">
        <v>296</v>
      </c>
      <c r="I53" s="1">
        <v>3</v>
      </c>
      <c r="J53" s="1" t="s">
        <v>28</v>
      </c>
      <c r="K53" s="1" t="s">
        <v>369</v>
      </c>
      <c r="L53" s="1" t="s">
        <v>295</v>
      </c>
      <c r="M53" s="1" t="s">
        <v>48</v>
      </c>
      <c r="N53" s="1" t="s">
        <v>49</v>
      </c>
      <c r="O53" s="1" t="s">
        <v>50</v>
      </c>
      <c r="P53" s="1" t="s">
        <v>52</v>
      </c>
      <c r="R53" s="1" t="s">
        <v>58</v>
      </c>
      <c r="S53" s="1" t="s">
        <v>63</v>
      </c>
      <c r="T53" s="1" t="s">
        <v>69</v>
      </c>
      <c r="U53" s="1" t="s">
        <v>74</v>
      </c>
      <c r="V53" s="1" t="s">
        <v>77</v>
      </c>
      <c r="W53" s="1" t="s">
        <v>76</v>
      </c>
      <c r="X53" s="1" t="s">
        <v>75</v>
      </c>
      <c r="Y53" s="1" t="s">
        <v>75</v>
      </c>
      <c r="Z53" s="1" t="s">
        <v>74</v>
      </c>
      <c r="AA53" s="1" t="s">
        <v>76</v>
      </c>
      <c r="AB53" s="1" t="s">
        <v>74</v>
      </c>
      <c r="AC53" s="1" t="s">
        <v>74</v>
      </c>
      <c r="AD53" s="1" t="s">
        <v>74</v>
      </c>
      <c r="AE53" s="1" t="s">
        <v>76</v>
      </c>
      <c r="AF53" s="1" t="s">
        <v>76</v>
      </c>
      <c r="AG53" s="1" t="s">
        <v>74</v>
      </c>
      <c r="AH53" s="1" t="s">
        <v>76</v>
      </c>
      <c r="AI53" s="1" t="s">
        <v>76</v>
      </c>
      <c r="AJ53" s="1" t="s">
        <v>76</v>
      </c>
      <c r="AK53" s="1" t="s">
        <v>75</v>
      </c>
      <c r="AL53" s="1" t="s">
        <v>76</v>
      </c>
      <c r="AM53" s="1" t="s">
        <v>76</v>
      </c>
      <c r="AN53" s="1" t="s">
        <v>76</v>
      </c>
      <c r="AO53" s="1" t="s">
        <v>17</v>
      </c>
      <c r="AP53" s="1" t="s">
        <v>17</v>
      </c>
    </row>
    <row r="54" spans="1:42" ht="12.6">
      <c r="A54" s="2">
        <v>44999.541379409726</v>
      </c>
      <c r="B54" s="1" t="s">
        <v>204</v>
      </c>
      <c r="C54" s="3">
        <v>0</v>
      </c>
      <c r="D54" s="4">
        <v>44999</v>
      </c>
      <c r="E54" s="1">
        <v>417866745</v>
      </c>
      <c r="F54" s="1" t="s">
        <v>20</v>
      </c>
      <c r="G54" s="1">
        <v>62</v>
      </c>
      <c r="H54" s="1" t="s">
        <v>276</v>
      </c>
      <c r="I54" s="1">
        <v>3</v>
      </c>
      <c r="J54" s="1" t="s">
        <v>28</v>
      </c>
      <c r="K54" s="1" t="s">
        <v>42</v>
      </c>
      <c r="L54" s="1" t="s">
        <v>275</v>
      </c>
      <c r="M54" s="1" t="s">
        <v>48</v>
      </c>
      <c r="N54" s="1" t="s">
        <v>49</v>
      </c>
      <c r="O54" s="1" t="s">
        <v>50</v>
      </c>
      <c r="P54" s="1" t="s">
        <v>52</v>
      </c>
      <c r="R54" s="1" t="s">
        <v>377</v>
      </c>
      <c r="S54" s="1" t="s">
        <v>63</v>
      </c>
      <c r="T54" s="1" t="s">
        <v>68</v>
      </c>
      <c r="U54" s="1" t="s">
        <v>74</v>
      </c>
      <c r="V54" s="1" t="s">
        <v>74</v>
      </c>
      <c r="W54" s="1" t="s">
        <v>74</v>
      </c>
      <c r="X54" s="1" t="s">
        <v>74</v>
      </c>
      <c r="Y54" s="1" t="s">
        <v>74</v>
      </c>
      <c r="Z54" s="1" t="s">
        <v>74</v>
      </c>
      <c r="AA54" s="1" t="s">
        <v>74</v>
      </c>
      <c r="AB54" s="1" t="s">
        <v>76</v>
      </c>
      <c r="AC54" s="1" t="s">
        <v>74</v>
      </c>
      <c r="AD54" s="1" t="s">
        <v>74</v>
      </c>
      <c r="AE54" s="1" t="s">
        <v>74</v>
      </c>
      <c r="AF54" s="1" t="s">
        <v>75</v>
      </c>
      <c r="AG54" s="1" t="s">
        <v>74</v>
      </c>
      <c r="AH54" s="1" t="s">
        <v>74</v>
      </c>
      <c r="AI54" s="1" t="s">
        <v>75</v>
      </c>
      <c r="AJ54" s="1" t="s">
        <v>76</v>
      </c>
      <c r="AK54" s="1" t="s">
        <v>75</v>
      </c>
      <c r="AL54" s="1" t="s">
        <v>76</v>
      </c>
      <c r="AM54" s="1" t="s">
        <v>76</v>
      </c>
      <c r="AN54" s="1" t="s">
        <v>76</v>
      </c>
      <c r="AO54" s="1" t="s">
        <v>15</v>
      </c>
      <c r="AP54" s="1" t="s">
        <v>16</v>
      </c>
    </row>
    <row r="55" spans="1:42" ht="12.6">
      <c r="A55" s="2">
        <v>44999.561817048612</v>
      </c>
      <c r="B55" s="1" t="s">
        <v>285</v>
      </c>
      <c r="C55" s="3">
        <v>0</v>
      </c>
      <c r="D55" s="4">
        <v>45365</v>
      </c>
      <c r="E55" s="1">
        <v>39650275</v>
      </c>
      <c r="F55" s="1" t="s">
        <v>20</v>
      </c>
      <c r="G55" s="1">
        <v>55</v>
      </c>
      <c r="H55" s="1" t="s">
        <v>318</v>
      </c>
      <c r="I55" s="1">
        <v>3</v>
      </c>
      <c r="J55" s="1" t="s">
        <v>28</v>
      </c>
      <c r="K55" s="1" t="s">
        <v>43</v>
      </c>
      <c r="L55" s="1" t="s">
        <v>316</v>
      </c>
      <c r="M55" s="1" t="s">
        <v>48</v>
      </c>
      <c r="N55" s="1" t="s">
        <v>49</v>
      </c>
      <c r="S55" s="1" t="s">
        <v>63</v>
      </c>
      <c r="T55" s="1" t="s">
        <v>148</v>
      </c>
      <c r="U55" s="1" t="s">
        <v>77</v>
      </c>
      <c r="V55" s="1" t="s">
        <v>74</v>
      </c>
      <c r="W55" s="1" t="s">
        <v>74</v>
      </c>
      <c r="X55" s="1" t="s">
        <v>76</v>
      </c>
      <c r="Y55" s="1" t="s">
        <v>76</v>
      </c>
      <c r="Z55" s="1" t="s">
        <v>76</v>
      </c>
      <c r="AA55" s="1" t="s">
        <v>75</v>
      </c>
      <c r="AB55" s="1" t="s">
        <v>76</v>
      </c>
      <c r="AC55" s="1" t="s">
        <v>76</v>
      </c>
      <c r="AD55" s="1" t="s">
        <v>76</v>
      </c>
      <c r="AE55" s="1" t="s">
        <v>75</v>
      </c>
      <c r="AF55" s="1" t="s">
        <v>75</v>
      </c>
      <c r="AG55" s="1" t="s">
        <v>75</v>
      </c>
      <c r="AH55" s="1" t="s">
        <v>75</v>
      </c>
      <c r="AI55" s="1" t="s">
        <v>76</v>
      </c>
      <c r="AJ55" s="1" t="s">
        <v>76</v>
      </c>
      <c r="AK55" s="1" t="s">
        <v>76</v>
      </c>
      <c r="AL55" s="1" t="s">
        <v>76</v>
      </c>
      <c r="AM55" s="1" t="s">
        <v>76</v>
      </c>
      <c r="AN55" s="1" t="s">
        <v>76</v>
      </c>
      <c r="AO55" s="1" t="s">
        <v>16</v>
      </c>
      <c r="AP55" s="1" t="s">
        <v>16</v>
      </c>
    </row>
    <row r="56" spans="1:42" ht="12.6">
      <c r="A56" s="2">
        <v>45000.527629594908</v>
      </c>
      <c r="B56" s="1" t="s">
        <v>204</v>
      </c>
      <c r="C56" s="3">
        <v>0</v>
      </c>
      <c r="D56" s="4">
        <v>45000</v>
      </c>
      <c r="E56" s="1">
        <v>23596671</v>
      </c>
      <c r="F56" s="1" t="s">
        <v>20</v>
      </c>
      <c r="G56" s="1">
        <v>51</v>
      </c>
      <c r="H56" s="1" t="s">
        <v>322</v>
      </c>
      <c r="I56" s="1">
        <v>2</v>
      </c>
      <c r="J56" s="1" t="s">
        <v>29</v>
      </c>
      <c r="K56" s="1" t="s">
        <v>37</v>
      </c>
      <c r="L56" s="1" t="s">
        <v>321</v>
      </c>
      <c r="M56" s="1" t="s">
        <v>48</v>
      </c>
      <c r="N56" s="1" t="s">
        <v>49</v>
      </c>
      <c r="S56" s="1" t="s">
        <v>62</v>
      </c>
      <c r="T56" s="1" t="s">
        <v>148</v>
      </c>
      <c r="U56" s="1" t="s">
        <v>76</v>
      </c>
      <c r="V56" s="1" t="s">
        <v>77</v>
      </c>
      <c r="W56" s="1" t="s">
        <v>77</v>
      </c>
      <c r="X56" s="1" t="s">
        <v>77</v>
      </c>
      <c r="Y56" s="1" t="s">
        <v>74</v>
      </c>
      <c r="Z56" s="1" t="s">
        <v>77</v>
      </c>
      <c r="AA56" s="1" t="s">
        <v>77</v>
      </c>
      <c r="AB56" s="1" t="s">
        <v>77</v>
      </c>
      <c r="AC56" s="1" t="s">
        <v>74</v>
      </c>
      <c r="AD56" s="1" t="s">
        <v>77</v>
      </c>
      <c r="AE56" s="1" t="s">
        <v>75</v>
      </c>
      <c r="AF56" s="1" t="s">
        <v>75</v>
      </c>
      <c r="AG56" s="1" t="s">
        <v>75</v>
      </c>
      <c r="AH56" s="1" t="s">
        <v>76</v>
      </c>
      <c r="AI56" s="1" t="s">
        <v>76</v>
      </c>
      <c r="AJ56" s="1" t="s">
        <v>76</v>
      </c>
      <c r="AK56" s="1" t="s">
        <v>76</v>
      </c>
      <c r="AL56" s="1" t="s">
        <v>76</v>
      </c>
      <c r="AM56" s="1" t="s">
        <v>76</v>
      </c>
      <c r="AN56" s="1" t="s">
        <v>74</v>
      </c>
      <c r="AO56" s="1" t="s">
        <v>16</v>
      </c>
      <c r="AP56" s="1" t="s">
        <v>16</v>
      </c>
    </row>
    <row r="57" spans="1:42" ht="12.6" hidden="1">
      <c r="A57" s="2">
        <v>45002.395546296291</v>
      </c>
      <c r="B57" s="1" t="s">
        <v>262</v>
      </c>
      <c r="C57" s="3">
        <v>0</v>
      </c>
      <c r="D57" s="4">
        <v>45002</v>
      </c>
      <c r="E57" s="1">
        <v>79802603</v>
      </c>
      <c r="F57" s="1" t="s">
        <v>23</v>
      </c>
      <c r="G57" s="1">
        <v>46</v>
      </c>
      <c r="H57" s="1" t="s">
        <v>263</v>
      </c>
      <c r="I57" s="1">
        <v>3</v>
      </c>
      <c r="J57" s="1" t="s">
        <v>30</v>
      </c>
      <c r="K57" s="1" t="s">
        <v>378</v>
      </c>
      <c r="L57" s="1" t="s">
        <v>261</v>
      </c>
      <c r="M57" s="1" t="s">
        <v>48</v>
      </c>
      <c r="N57" s="1" t="s">
        <v>49</v>
      </c>
      <c r="O57" s="1" t="s">
        <v>50</v>
      </c>
      <c r="S57" s="1" t="s">
        <v>62</v>
      </c>
      <c r="T57" s="1" t="s">
        <v>148</v>
      </c>
      <c r="U57" s="1" t="s">
        <v>75</v>
      </c>
      <c r="V57" s="1" t="s">
        <v>76</v>
      </c>
      <c r="W57" s="1" t="s">
        <v>75</v>
      </c>
      <c r="X57" s="1" t="s">
        <v>75</v>
      </c>
      <c r="Y57" s="1" t="s">
        <v>75</v>
      </c>
      <c r="Z57" s="1" t="s">
        <v>75</v>
      </c>
      <c r="AA57" s="1" t="s">
        <v>75</v>
      </c>
      <c r="AB57" s="1" t="s">
        <v>75</v>
      </c>
      <c r="AC57" s="1" t="s">
        <v>75</v>
      </c>
      <c r="AD57" s="1" t="s">
        <v>75</v>
      </c>
      <c r="AE57" s="1" t="s">
        <v>75</v>
      </c>
      <c r="AF57" s="1" t="s">
        <v>75</v>
      </c>
      <c r="AG57" s="1" t="s">
        <v>74</v>
      </c>
      <c r="AH57" s="1" t="s">
        <v>75</v>
      </c>
      <c r="AI57" s="1" t="s">
        <v>75</v>
      </c>
      <c r="AJ57" s="1" t="s">
        <v>75</v>
      </c>
      <c r="AK57" s="1" t="s">
        <v>77</v>
      </c>
      <c r="AL57" s="1" t="s">
        <v>74</v>
      </c>
      <c r="AM57" s="1" t="s">
        <v>76</v>
      </c>
      <c r="AN57" s="1" t="s">
        <v>77</v>
      </c>
      <c r="AO57" s="1" t="s">
        <v>16</v>
      </c>
      <c r="AP57" s="1" t="s">
        <v>16</v>
      </c>
    </row>
    <row r="58" spans="1:42" ht="12.6" hidden="1">
      <c r="A58" s="2">
        <v>45002.40176385417</v>
      </c>
      <c r="B58" s="1" t="s">
        <v>168</v>
      </c>
      <c r="C58" s="3">
        <v>0</v>
      </c>
      <c r="D58" s="4">
        <v>45002</v>
      </c>
      <c r="E58" s="1">
        <v>51935019</v>
      </c>
      <c r="F58" s="1" t="s">
        <v>20</v>
      </c>
      <c r="G58" s="1">
        <v>55</v>
      </c>
      <c r="H58" s="1" t="s">
        <v>169</v>
      </c>
      <c r="I58" s="1">
        <v>4</v>
      </c>
      <c r="J58" s="1" t="s">
        <v>28</v>
      </c>
      <c r="K58" s="1" t="s">
        <v>374</v>
      </c>
      <c r="L58" s="1" t="s">
        <v>167</v>
      </c>
      <c r="M58" s="1" t="s">
        <v>48</v>
      </c>
      <c r="N58" s="1" t="s">
        <v>49</v>
      </c>
      <c r="O58" s="1" t="s">
        <v>50</v>
      </c>
      <c r="P58" s="1" t="s">
        <v>52</v>
      </c>
      <c r="S58" s="1" t="s">
        <v>63</v>
      </c>
      <c r="T58" s="1" t="s">
        <v>68</v>
      </c>
      <c r="U58" s="1" t="s">
        <v>75</v>
      </c>
      <c r="V58" s="1" t="s">
        <v>75</v>
      </c>
      <c r="W58" s="1" t="s">
        <v>75</v>
      </c>
      <c r="X58" s="1" t="s">
        <v>75</v>
      </c>
      <c r="Y58" s="1" t="s">
        <v>75</v>
      </c>
      <c r="Z58" s="1" t="s">
        <v>75</v>
      </c>
      <c r="AA58" s="1" t="s">
        <v>75</v>
      </c>
      <c r="AB58" s="1" t="s">
        <v>75</v>
      </c>
      <c r="AC58" s="1" t="s">
        <v>75</v>
      </c>
      <c r="AD58" s="1" t="s">
        <v>75</v>
      </c>
      <c r="AE58" s="1" t="s">
        <v>75</v>
      </c>
      <c r="AF58" s="1" t="s">
        <v>75</v>
      </c>
      <c r="AG58" s="1" t="s">
        <v>75</v>
      </c>
      <c r="AH58" s="1" t="s">
        <v>75</v>
      </c>
      <c r="AI58" s="1" t="s">
        <v>75</v>
      </c>
      <c r="AJ58" s="1" t="s">
        <v>75</v>
      </c>
      <c r="AK58" s="1" t="s">
        <v>75</v>
      </c>
      <c r="AL58" s="1" t="s">
        <v>75</v>
      </c>
      <c r="AM58" s="1" t="s">
        <v>75</v>
      </c>
      <c r="AN58" s="1" t="s">
        <v>75</v>
      </c>
      <c r="AO58" s="1" t="s">
        <v>15</v>
      </c>
      <c r="AP58" s="1" t="s">
        <v>15</v>
      </c>
    </row>
    <row r="59" spans="1:42" ht="12.6">
      <c r="A59" s="2">
        <v>45002.48520653935</v>
      </c>
      <c r="B59" s="1" t="s">
        <v>163</v>
      </c>
      <c r="C59" s="3">
        <v>0</v>
      </c>
      <c r="D59" s="4">
        <v>45002</v>
      </c>
      <c r="E59" s="1">
        <v>51709088</v>
      </c>
      <c r="F59" s="1" t="s">
        <v>20</v>
      </c>
      <c r="G59" s="1">
        <v>61</v>
      </c>
      <c r="H59" s="1" t="s">
        <v>358</v>
      </c>
      <c r="I59" s="1">
        <v>4</v>
      </c>
      <c r="J59" s="1" t="s">
        <v>28</v>
      </c>
      <c r="K59" s="1" t="s">
        <v>378</v>
      </c>
      <c r="L59" s="1" t="s">
        <v>357</v>
      </c>
      <c r="M59" s="1" t="s">
        <v>48</v>
      </c>
      <c r="N59" s="1" t="s">
        <v>49</v>
      </c>
      <c r="S59" s="1" t="s">
        <v>63</v>
      </c>
      <c r="T59" s="1" t="s">
        <v>69</v>
      </c>
      <c r="U59" s="1" t="s">
        <v>74</v>
      </c>
      <c r="V59" s="1" t="s">
        <v>76</v>
      </c>
      <c r="W59" s="1" t="s">
        <v>75</v>
      </c>
      <c r="X59" s="1" t="s">
        <v>75</v>
      </c>
      <c r="Y59" s="1" t="s">
        <v>75</v>
      </c>
      <c r="Z59" s="1" t="s">
        <v>75</v>
      </c>
      <c r="AA59" s="1" t="s">
        <v>75</v>
      </c>
      <c r="AB59" s="1" t="s">
        <v>75</v>
      </c>
      <c r="AC59" s="1" t="s">
        <v>75</v>
      </c>
      <c r="AD59" s="1" t="s">
        <v>75</v>
      </c>
      <c r="AF59" s="1" t="s">
        <v>75</v>
      </c>
      <c r="AG59" s="1" t="s">
        <v>75</v>
      </c>
      <c r="AH59" s="1" t="s">
        <v>75</v>
      </c>
      <c r="AI59" s="1" t="s">
        <v>75</v>
      </c>
      <c r="AJ59" s="1" t="s">
        <v>75</v>
      </c>
      <c r="AK59" s="1" t="s">
        <v>76</v>
      </c>
      <c r="AL59" s="1" t="s">
        <v>75</v>
      </c>
      <c r="AM59" s="1" t="s">
        <v>75</v>
      </c>
      <c r="AN59" s="1" t="s">
        <v>75</v>
      </c>
      <c r="AO59" s="1" t="s">
        <v>16</v>
      </c>
      <c r="AP59" s="1" t="s">
        <v>16</v>
      </c>
    </row>
    <row r="60" spans="1:42" ht="12.6" hidden="1">
      <c r="A60" s="2">
        <v>45002.491627152776</v>
      </c>
      <c r="B60" s="1" t="s">
        <v>163</v>
      </c>
      <c r="C60" s="3">
        <v>0</v>
      </c>
      <c r="D60" s="4">
        <v>45002</v>
      </c>
      <c r="E60" s="1">
        <v>51750924</v>
      </c>
      <c r="F60" s="1" t="s">
        <v>20</v>
      </c>
      <c r="G60" s="1">
        <v>58</v>
      </c>
      <c r="H60" s="1" t="s">
        <v>164</v>
      </c>
      <c r="I60" s="1">
        <v>2</v>
      </c>
      <c r="J60" s="1" t="s">
        <v>29</v>
      </c>
      <c r="K60" s="1" t="s">
        <v>379</v>
      </c>
      <c r="L60" s="1" t="s">
        <v>162</v>
      </c>
      <c r="M60" s="1" t="s">
        <v>48</v>
      </c>
      <c r="N60" s="1" t="s">
        <v>49</v>
      </c>
      <c r="S60" s="1" t="s">
        <v>63</v>
      </c>
      <c r="T60" s="1" t="s">
        <v>69</v>
      </c>
      <c r="U60" s="1" t="s">
        <v>75</v>
      </c>
      <c r="V60" s="1" t="s">
        <v>75</v>
      </c>
      <c r="W60" s="1" t="s">
        <v>75</v>
      </c>
      <c r="X60" s="1" t="s">
        <v>75</v>
      </c>
      <c r="Y60" s="1" t="s">
        <v>75</v>
      </c>
      <c r="Z60" s="1" t="s">
        <v>75</v>
      </c>
      <c r="AA60" s="1" t="s">
        <v>75</v>
      </c>
      <c r="AB60" s="1" t="s">
        <v>75</v>
      </c>
      <c r="AD60" s="1" t="s">
        <v>75</v>
      </c>
      <c r="AE60" s="1" t="s">
        <v>75</v>
      </c>
      <c r="AF60" s="1" t="s">
        <v>75</v>
      </c>
      <c r="AG60" s="1" t="s">
        <v>75</v>
      </c>
      <c r="AH60" s="1" t="s">
        <v>75</v>
      </c>
      <c r="AI60" s="1" t="s">
        <v>75</v>
      </c>
      <c r="AJ60" s="1" t="s">
        <v>75</v>
      </c>
      <c r="AK60" s="1" t="s">
        <v>75</v>
      </c>
      <c r="AL60" s="1" t="s">
        <v>75</v>
      </c>
      <c r="AM60" s="1" t="s">
        <v>75</v>
      </c>
      <c r="AN60" s="1" t="s">
        <v>75</v>
      </c>
      <c r="AO60" s="1" t="s">
        <v>16</v>
      </c>
      <c r="AP60" s="1" t="s">
        <v>15</v>
      </c>
    </row>
    <row r="61" spans="1:42" ht="12.6" hidden="1">
      <c r="A61" s="2">
        <v>45002.507359398151</v>
      </c>
      <c r="B61" s="1" t="s">
        <v>165</v>
      </c>
      <c r="C61" s="3">
        <v>0</v>
      </c>
      <c r="D61" s="4">
        <v>45002</v>
      </c>
      <c r="E61" s="1">
        <v>28891664</v>
      </c>
      <c r="F61" s="1" t="s">
        <v>20</v>
      </c>
      <c r="G61" s="1">
        <v>42</v>
      </c>
      <c r="H61" s="1" t="s">
        <v>166</v>
      </c>
      <c r="I61" s="1">
        <v>2</v>
      </c>
      <c r="J61" s="1" t="s">
        <v>30</v>
      </c>
      <c r="K61" s="1" t="s">
        <v>379</v>
      </c>
      <c r="L61" s="1" t="s">
        <v>2</v>
      </c>
      <c r="M61" s="1" t="s">
        <v>48</v>
      </c>
      <c r="N61" s="1" t="s">
        <v>49</v>
      </c>
      <c r="O61" s="1" t="s">
        <v>50</v>
      </c>
      <c r="R61" s="1" t="s">
        <v>380</v>
      </c>
      <c r="S61" s="1" t="s">
        <v>63</v>
      </c>
      <c r="T61" s="1" t="s">
        <v>68</v>
      </c>
      <c r="U61" s="1" t="s">
        <v>74</v>
      </c>
      <c r="V61" s="1" t="s">
        <v>74</v>
      </c>
      <c r="W61" s="1" t="s">
        <v>75</v>
      </c>
      <c r="X61" s="1" t="s">
        <v>75</v>
      </c>
      <c r="Y61" s="1" t="s">
        <v>75</v>
      </c>
      <c r="Z61" s="1" t="s">
        <v>75</v>
      </c>
      <c r="AA61" s="1" t="s">
        <v>75</v>
      </c>
      <c r="AB61" s="1" t="s">
        <v>75</v>
      </c>
      <c r="AC61" s="1" t="s">
        <v>75</v>
      </c>
      <c r="AD61" s="1" t="s">
        <v>75</v>
      </c>
      <c r="AE61" s="1" t="s">
        <v>75</v>
      </c>
      <c r="AF61" s="1" t="s">
        <v>75</v>
      </c>
      <c r="AG61" s="1" t="s">
        <v>75</v>
      </c>
      <c r="AH61" s="1" t="s">
        <v>75</v>
      </c>
      <c r="AI61" s="1" t="s">
        <v>75</v>
      </c>
      <c r="AJ61" s="1" t="s">
        <v>75</v>
      </c>
      <c r="AK61" s="1" t="s">
        <v>75</v>
      </c>
      <c r="AL61" s="1" t="s">
        <v>75</v>
      </c>
      <c r="AM61" s="1" t="s">
        <v>75</v>
      </c>
      <c r="AN61" s="1" t="s">
        <v>75</v>
      </c>
      <c r="AO61" s="1" t="s">
        <v>15</v>
      </c>
      <c r="AP61" s="1" t="s">
        <v>16</v>
      </c>
    </row>
    <row r="62" spans="1:42" ht="12.6">
      <c r="A62" s="2">
        <v>45008.60220079861</v>
      </c>
      <c r="B62" s="1" t="s">
        <v>291</v>
      </c>
      <c r="C62" s="3">
        <v>0</v>
      </c>
      <c r="D62" s="4">
        <v>45006</v>
      </c>
      <c r="E62" s="1">
        <v>52502175</v>
      </c>
      <c r="F62" s="1" t="s">
        <v>20</v>
      </c>
      <c r="G62" s="1">
        <v>44</v>
      </c>
      <c r="H62" s="1" t="s">
        <v>292</v>
      </c>
      <c r="I62" s="1">
        <v>3</v>
      </c>
      <c r="J62" s="1" t="s">
        <v>29</v>
      </c>
      <c r="K62" s="1" t="s">
        <v>381</v>
      </c>
      <c r="L62" s="1" t="s">
        <v>290</v>
      </c>
      <c r="M62" s="1" t="s">
        <v>48</v>
      </c>
      <c r="N62" s="1" t="s">
        <v>49</v>
      </c>
      <c r="R62" s="1" t="s">
        <v>58</v>
      </c>
      <c r="S62" s="1" t="s">
        <v>63</v>
      </c>
      <c r="T62" s="1" t="s">
        <v>69</v>
      </c>
      <c r="U62" s="1" t="s">
        <v>76</v>
      </c>
      <c r="V62" s="1" t="s">
        <v>76</v>
      </c>
      <c r="W62" s="1" t="s">
        <v>75</v>
      </c>
      <c r="X62" s="1" t="s">
        <v>75</v>
      </c>
      <c r="Y62" s="1" t="s">
        <v>75</v>
      </c>
      <c r="Z62" s="1" t="s">
        <v>75</v>
      </c>
      <c r="AA62" s="1" t="s">
        <v>75</v>
      </c>
      <c r="AB62" s="1" t="s">
        <v>75</v>
      </c>
      <c r="AC62" s="1" t="s">
        <v>75</v>
      </c>
      <c r="AD62" s="1" t="s">
        <v>75</v>
      </c>
      <c r="AE62" s="1" t="s">
        <v>75</v>
      </c>
      <c r="AF62" s="1" t="s">
        <v>75</v>
      </c>
      <c r="AG62" s="1" t="s">
        <v>75</v>
      </c>
      <c r="AH62" s="1" t="s">
        <v>75</v>
      </c>
      <c r="AI62" s="1" t="s">
        <v>75</v>
      </c>
      <c r="AJ62" s="1" t="s">
        <v>75</v>
      </c>
      <c r="AK62" s="1" t="s">
        <v>75</v>
      </c>
      <c r="AL62" s="1" t="s">
        <v>75</v>
      </c>
      <c r="AM62" s="1" t="s">
        <v>75</v>
      </c>
      <c r="AN62" s="1" t="s">
        <v>75</v>
      </c>
      <c r="AO62" s="1" t="s">
        <v>16</v>
      </c>
      <c r="AP62" s="1" t="s">
        <v>16</v>
      </c>
    </row>
    <row r="63" spans="1:42" ht="12.6">
      <c r="A63" s="2">
        <v>45008.609495474535</v>
      </c>
      <c r="B63" s="1" t="s">
        <v>270</v>
      </c>
      <c r="C63" s="3">
        <v>0</v>
      </c>
      <c r="D63" s="4">
        <v>45006</v>
      </c>
      <c r="E63" s="1">
        <v>79278843</v>
      </c>
      <c r="F63" s="1" t="s">
        <v>23</v>
      </c>
      <c r="G63" s="1">
        <v>58</v>
      </c>
      <c r="H63" s="1" t="s">
        <v>271</v>
      </c>
      <c r="I63" s="1">
        <v>2</v>
      </c>
      <c r="J63" s="1" t="s">
        <v>30</v>
      </c>
      <c r="K63" s="1" t="s">
        <v>374</v>
      </c>
      <c r="L63" s="1" t="s">
        <v>269</v>
      </c>
      <c r="M63" s="1" t="s">
        <v>48</v>
      </c>
      <c r="N63" s="1" t="s">
        <v>49</v>
      </c>
      <c r="O63" s="1" t="s">
        <v>50</v>
      </c>
      <c r="P63" s="1" t="s">
        <v>52</v>
      </c>
      <c r="S63" s="1" t="s">
        <v>63</v>
      </c>
      <c r="T63" s="1" t="s">
        <v>68</v>
      </c>
      <c r="U63" s="1" t="s">
        <v>75</v>
      </c>
      <c r="V63" s="1" t="s">
        <v>75</v>
      </c>
      <c r="W63" s="1" t="s">
        <v>75</v>
      </c>
      <c r="X63" s="1" t="s">
        <v>75</v>
      </c>
      <c r="Y63" s="1" t="s">
        <v>75</v>
      </c>
      <c r="Z63" s="1" t="s">
        <v>75</v>
      </c>
      <c r="AA63" s="1" t="s">
        <v>75</v>
      </c>
      <c r="AB63" s="1" t="s">
        <v>75</v>
      </c>
      <c r="AC63" s="1" t="s">
        <v>75</v>
      </c>
      <c r="AD63" s="1" t="s">
        <v>75</v>
      </c>
      <c r="AE63" s="1" t="s">
        <v>75</v>
      </c>
      <c r="AF63" s="1" t="s">
        <v>75</v>
      </c>
      <c r="AG63" s="1" t="s">
        <v>75</v>
      </c>
      <c r="AH63" s="1" t="s">
        <v>75</v>
      </c>
      <c r="AI63" s="1" t="s">
        <v>75</v>
      </c>
      <c r="AJ63" s="1" t="s">
        <v>75</v>
      </c>
      <c r="AK63" s="1" t="s">
        <v>75</v>
      </c>
      <c r="AL63" s="1" t="s">
        <v>75</v>
      </c>
      <c r="AM63" s="1" t="s">
        <v>75</v>
      </c>
      <c r="AN63" s="1" t="s">
        <v>75</v>
      </c>
      <c r="AO63" s="1" t="s">
        <v>16</v>
      </c>
      <c r="AP63" s="1" t="s">
        <v>16</v>
      </c>
    </row>
    <row r="64" spans="1:42" ht="12.6">
      <c r="A64" s="2">
        <v>45008.61310239583</v>
      </c>
      <c r="B64" s="1" t="s">
        <v>170</v>
      </c>
      <c r="C64" s="3">
        <v>0</v>
      </c>
      <c r="D64" s="4">
        <v>45006</v>
      </c>
      <c r="E64" s="1">
        <v>91289287</v>
      </c>
      <c r="F64" s="1" t="s">
        <v>23</v>
      </c>
      <c r="G64" s="1">
        <v>51</v>
      </c>
      <c r="H64" s="1" t="s">
        <v>171</v>
      </c>
      <c r="I64" s="1">
        <v>4</v>
      </c>
      <c r="J64" s="1" t="s">
        <v>26</v>
      </c>
      <c r="K64" s="1" t="s">
        <v>374</v>
      </c>
      <c r="L64" s="1" t="s">
        <v>167</v>
      </c>
      <c r="M64" s="1" t="s">
        <v>48</v>
      </c>
      <c r="N64" s="1" t="s">
        <v>49</v>
      </c>
      <c r="O64" s="1" t="s">
        <v>50</v>
      </c>
      <c r="P64" s="1" t="s">
        <v>52</v>
      </c>
      <c r="R64" s="1" t="s">
        <v>58</v>
      </c>
      <c r="S64" s="1" t="s">
        <v>64</v>
      </c>
      <c r="T64" s="1" t="s">
        <v>68</v>
      </c>
      <c r="U64" s="1" t="s">
        <v>75</v>
      </c>
      <c r="V64" s="1" t="s">
        <v>75</v>
      </c>
      <c r="W64" s="1" t="s">
        <v>75</v>
      </c>
      <c r="X64" s="1" t="s">
        <v>75</v>
      </c>
      <c r="Y64" s="1" t="s">
        <v>75</v>
      </c>
      <c r="Z64" s="1" t="s">
        <v>75</v>
      </c>
      <c r="AA64" s="1" t="s">
        <v>75</v>
      </c>
      <c r="AB64" s="1" t="s">
        <v>75</v>
      </c>
      <c r="AC64" s="1" t="s">
        <v>75</v>
      </c>
      <c r="AD64" s="1" t="s">
        <v>75</v>
      </c>
      <c r="AE64" s="1" t="s">
        <v>75</v>
      </c>
      <c r="AF64" s="1" t="s">
        <v>75</v>
      </c>
      <c r="AG64" s="1" t="s">
        <v>75</v>
      </c>
      <c r="AH64" s="1" t="s">
        <v>75</v>
      </c>
      <c r="AI64" s="1" t="s">
        <v>75</v>
      </c>
      <c r="AJ64" s="1" t="s">
        <v>75</v>
      </c>
      <c r="AK64" s="1" t="s">
        <v>75</v>
      </c>
      <c r="AL64" s="1" t="s">
        <v>75</v>
      </c>
      <c r="AM64" s="1" t="s">
        <v>75</v>
      </c>
      <c r="AN64" s="1" t="s">
        <v>75</v>
      </c>
      <c r="AO64" s="1" t="s">
        <v>15</v>
      </c>
      <c r="AP64" s="1" t="s">
        <v>15</v>
      </c>
    </row>
    <row r="65" spans="1:42" ht="12.6">
      <c r="A65" s="2">
        <v>45008.615713206018</v>
      </c>
      <c r="B65" s="1" t="s">
        <v>270</v>
      </c>
      <c r="C65" s="3">
        <v>0</v>
      </c>
      <c r="D65" s="4">
        <v>45006</v>
      </c>
      <c r="E65" s="1">
        <v>80858299</v>
      </c>
      <c r="F65" s="1" t="s">
        <v>23</v>
      </c>
      <c r="G65" s="1">
        <v>37</v>
      </c>
      <c r="H65" s="1" t="s">
        <v>312</v>
      </c>
      <c r="I65" s="1">
        <v>2</v>
      </c>
      <c r="J65" s="1" t="s">
        <v>29</v>
      </c>
      <c r="K65" s="1" t="s">
        <v>382</v>
      </c>
      <c r="L65" s="1" t="s">
        <v>307</v>
      </c>
      <c r="M65" s="1" t="s">
        <v>48</v>
      </c>
      <c r="N65" s="1" t="s">
        <v>49</v>
      </c>
      <c r="R65" s="1" t="s">
        <v>58</v>
      </c>
      <c r="S65" s="1" t="s">
        <v>63</v>
      </c>
      <c r="T65" s="1" t="s">
        <v>69</v>
      </c>
      <c r="U65" s="1" t="s">
        <v>75</v>
      </c>
      <c r="V65" s="1" t="s">
        <v>75</v>
      </c>
      <c r="W65" s="1" t="s">
        <v>75</v>
      </c>
      <c r="X65" s="1" t="s">
        <v>75</v>
      </c>
      <c r="Y65" s="1" t="s">
        <v>75</v>
      </c>
      <c r="Z65" s="1" t="s">
        <v>75</v>
      </c>
      <c r="AA65" s="1" t="s">
        <v>75</v>
      </c>
      <c r="AB65" s="1" t="s">
        <v>75</v>
      </c>
      <c r="AC65" s="1" t="s">
        <v>75</v>
      </c>
      <c r="AD65" s="1" t="s">
        <v>75</v>
      </c>
      <c r="AE65" s="1" t="s">
        <v>75</v>
      </c>
      <c r="AF65" s="1" t="s">
        <v>75</v>
      </c>
      <c r="AG65" s="1" t="s">
        <v>75</v>
      </c>
      <c r="AH65" s="1" t="s">
        <v>75</v>
      </c>
      <c r="AI65" s="1" t="s">
        <v>75</v>
      </c>
      <c r="AJ65" s="1" t="s">
        <v>75</v>
      </c>
      <c r="AK65" s="1" t="s">
        <v>75</v>
      </c>
      <c r="AL65" s="1" t="s">
        <v>75</v>
      </c>
      <c r="AM65" s="1" t="s">
        <v>75</v>
      </c>
      <c r="AN65" s="1" t="s">
        <v>75</v>
      </c>
      <c r="AO65" s="1" t="s">
        <v>16</v>
      </c>
      <c r="AP65" s="1" t="s">
        <v>16</v>
      </c>
    </row>
    <row r="66" spans="1:42" ht="12.6">
      <c r="A66" s="2">
        <v>45008.61920100695</v>
      </c>
      <c r="B66" s="1" t="s">
        <v>170</v>
      </c>
      <c r="C66" s="3">
        <v>0</v>
      </c>
      <c r="D66" s="4">
        <v>45006</v>
      </c>
      <c r="E66" s="1">
        <v>1073673132</v>
      </c>
      <c r="F66" s="1" t="s">
        <v>20</v>
      </c>
      <c r="G66" s="1">
        <v>37</v>
      </c>
      <c r="H66" s="1" t="s">
        <v>172</v>
      </c>
      <c r="I66" s="1">
        <v>2</v>
      </c>
      <c r="J66" s="1" t="s">
        <v>29</v>
      </c>
      <c r="K66" s="1" t="s">
        <v>33</v>
      </c>
      <c r="L66" s="1" t="s">
        <v>167</v>
      </c>
      <c r="M66" s="1" t="s">
        <v>48</v>
      </c>
      <c r="N66" s="1" t="s">
        <v>49</v>
      </c>
      <c r="R66" s="1" t="s">
        <v>58</v>
      </c>
      <c r="S66" s="1" t="s">
        <v>63</v>
      </c>
      <c r="T66" s="1" t="s">
        <v>70</v>
      </c>
      <c r="U66" s="1" t="s">
        <v>75</v>
      </c>
      <c r="V66" s="1" t="s">
        <v>76</v>
      </c>
      <c r="W66" s="1" t="s">
        <v>75</v>
      </c>
      <c r="X66" s="1" t="s">
        <v>75</v>
      </c>
      <c r="Y66" s="1" t="s">
        <v>75</v>
      </c>
      <c r="Z66" s="1" t="s">
        <v>75</v>
      </c>
      <c r="AA66" s="1" t="s">
        <v>75</v>
      </c>
      <c r="AB66" s="1" t="s">
        <v>75</v>
      </c>
      <c r="AC66" s="1" t="s">
        <v>75</v>
      </c>
      <c r="AD66" s="1" t="s">
        <v>75</v>
      </c>
      <c r="AE66" s="1" t="s">
        <v>75</v>
      </c>
      <c r="AF66" s="1" t="s">
        <v>75</v>
      </c>
      <c r="AG66" s="1" t="s">
        <v>75</v>
      </c>
      <c r="AH66" s="1" t="s">
        <v>75</v>
      </c>
      <c r="AI66" s="1" t="s">
        <v>75</v>
      </c>
      <c r="AJ66" s="1" t="s">
        <v>75</v>
      </c>
      <c r="AK66" s="1" t="s">
        <v>75</v>
      </c>
      <c r="AL66" s="1" t="s">
        <v>75</v>
      </c>
      <c r="AM66" s="1" t="s">
        <v>75</v>
      </c>
      <c r="AN66" s="1" t="s">
        <v>75</v>
      </c>
      <c r="AO66" s="1" t="s">
        <v>16</v>
      </c>
      <c r="AP66" s="1" t="s">
        <v>16</v>
      </c>
    </row>
    <row r="67" spans="1:42" ht="12.6">
      <c r="A67" s="2">
        <v>45008.623586898146</v>
      </c>
      <c r="B67" s="1" t="s">
        <v>293</v>
      </c>
      <c r="C67" s="3">
        <v>0</v>
      </c>
      <c r="D67" s="4">
        <v>45006</v>
      </c>
      <c r="E67" s="1">
        <v>79341122</v>
      </c>
      <c r="F67" s="1" t="s">
        <v>23</v>
      </c>
      <c r="G67" s="1">
        <v>59</v>
      </c>
      <c r="H67" s="1" t="s">
        <v>294</v>
      </c>
      <c r="I67" s="1">
        <v>3</v>
      </c>
      <c r="J67" s="1" t="s">
        <v>29</v>
      </c>
      <c r="K67" s="1" t="s">
        <v>35</v>
      </c>
      <c r="L67" s="1" t="s">
        <v>290</v>
      </c>
      <c r="M67" s="1" t="s">
        <v>48</v>
      </c>
      <c r="N67" s="1" t="s">
        <v>49</v>
      </c>
      <c r="R67" s="1" t="s">
        <v>58</v>
      </c>
      <c r="S67" s="1" t="s">
        <v>63</v>
      </c>
      <c r="T67" s="1" t="s">
        <v>68</v>
      </c>
      <c r="U67" s="1" t="s">
        <v>76</v>
      </c>
      <c r="V67" s="1" t="s">
        <v>76</v>
      </c>
      <c r="W67" s="1" t="s">
        <v>75</v>
      </c>
      <c r="X67" s="1" t="s">
        <v>75</v>
      </c>
      <c r="Y67" s="1" t="s">
        <v>75</v>
      </c>
      <c r="Z67" s="1" t="s">
        <v>75</v>
      </c>
      <c r="AA67" s="1" t="s">
        <v>75</v>
      </c>
      <c r="AB67" s="1" t="s">
        <v>75</v>
      </c>
      <c r="AC67" s="1" t="s">
        <v>75</v>
      </c>
      <c r="AD67" s="1" t="s">
        <v>75</v>
      </c>
      <c r="AE67" s="1" t="s">
        <v>75</v>
      </c>
      <c r="AF67" s="1" t="s">
        <v>75</v>
      </c>
      <c r="AG67" s="1" t="s">
        <v>75</v>
      </c>
      <c r="AH67" s="1" t="s">
        <v>75</v>
      </c>
      <c r="AI67" s="1" t="s">
        <v>75</v>
      </c>
      <c r="AJ67" s="1" t="s">
        <v>75</v>
      </c>
      <c r="AK67" s="1" t="s">
        <v>75</v>
      </c>
      <c r="AL67" s="1" t="s">
        <v>75</v>
      </c>
      <c r="AM67" s="1" t="s">
        <v>75</v>
      </c>
      <c r="AN67" s="1" t="s">
        <v>75</v>
      </c>
      <c r="AO67" s="1" t="s">
        <v>16</v>
      </c>
      <c r="AP67" s="1" t="s">
        <v>15</v>
      </c>
    </row>
    <row r="68" spans="1:42" ht="12.6">
      <c r="A68" s="2">
        <v>45008.628107928242</v>
      </c>
      <c r="B68" s="1" t="s">
        <v>173</v>
      </c>
      <c r="C68" s="3">
        <v>0</v>
      </c>
      <c r="D68" s="4">
        <v>45006</v>
      </c>
      <c r="E68" s="1">
        <v>101016945</v>
      </c>
      <c r="F68" s="1" t="s">
        <v>20</v>
      </c>
      <c r="G68" s="1">
        <v>18</v>
      </c>
      <c r="H68" s="1" t="s">
        <v>174</v>
      </c>
      <c r="I68" s="1">
        <v>2</v>
      </c>
      <c r="J68" s="1" t="s">
        <v>29</v>
      </c>
      <c r="K68" s="1" t="s">
        <v>374</v>
      </c>
      <c r="L68" s="1" t="s">
        <v>167</v>
      </c>
      <c r="M68" s="1" t="s">
        <v>48</v>
      </c>
      <c r="N68" s="1" t="s">
        <v>49</v>
      </c>
      <c r="O68" s="1" t="s">
        <v>50</v>
      </c>
      <c r="P68" s="1" t="s">
        <v>52</v>
      </c>
      <c r="R68" s="1" t="s">
        <v>383</v>
      </c>
      <c r="S68" s="1" t="s">
        <v>64</v>
      </c>
      <c r="T68" s="1" t="s">
        <v>69</v>
      </c>
      <c r="U68" s="1" t="s">
        <v>75</v>
      </c>
      <c r="V68" s="1" t="s">
        <v>75</v>
      </c>
      <c r="W68" s="1" t="s">
        <v>75</v>
      </c>
      <c r="X68" s="1" t="s">
        <v>75</v>
      </c>
      <c r="Y68" s="1" t="s">
        <v>75</v>
      </c>
      <c r="Z68" s="1" t="s">
        <v>75</v>
      </c>
      <c r="AA68" s="1" t="s">
        <v>75</v>
      </c>
      <c r="AB68" s="1" t="s">
        <v>75</v>
      </c>
      <c r="AC68" s="1" t="s">
        <v>75</v>
      </c>
      <c r="AD68" s="1" t="s">
        <v>75</v>
      </c>
      <c r="AE68" s="1" t="s">
        <v>75</v>
      </c>
      <c r="AF68" s="1" t="s">
        <v>75</v>
      </c>
      <c r="AG68" s="1" t="s">
        <v>75</v>
      </c>
      <c r="AH68" s="1" t="s">
        <v>75</v>
      </c>
      <c r="AI68" s="1" t="s">
        <v>75</v>
      </c>
      <c r="AJ68" s="1" t="s">
        <v>75</v>
      </c>
      <c r="AK68" s="1" t="s">
        <v>75</v>
      </c>
      <c r="AL68" s="1" t="s">
        <v>75</v>
      </c>
      <c r="AM68" s="1" t="s">
        <v>75</v>
      </c>
      <c r="AN68" s="1" t="s">
        <v>75</v>
      </c>
      <c r="AO68" s="1" t="s">
        <v>16</v>
      </c>
      <c r="AP68" s="1" t="s">
        <v>16</v>
      </c>
    </row>
    <row r="69" spans="1:42" ht="12.6">
      <c r="A69" s="2">
        <v>45008.634862928244</v>
      </c>
      <c r="B69" s="1" t="s">
        <v>163</v>
      </c>
      <c r="C69" s="3">
        <v>0</v>
      </c>
      <c r="D69" s="4">
        <v>45006</v>
      </c>
      <c r="E69" s="1">
        <v>79153838</v>
      </c>
      <c r="F69" s="1" t="s">
        <v>23</v>
      </c>
      <c r="G69" s="1">
        <v>61</v>
      </c>
      <c r="H69" s="1" t="s">
        <v>332</v>
      </c>
      <c r="I69" s="1">
        <v>3</v>
      </c>
      <c r="J69" s="1" t="s">
        <v>29</v>
      </c>
      <c r="K69" s="1" t="s">
        <v>381</v>
      </c>
      <c r="L69" s="1" t="s">
        <v>331</v>
      </c>
      <c r="M69" s="1" t="s">
        <v>48</v>
      </c>
      <c r="N69" s="1" t="s">
        <v>49</v>
      </c>
      <c r="S69" s="1" t="s">
        <v>63</v>
      </c>
      <c r="T69" s="1" t="s">
        <v>70</v>
      </c>
      <c r="U69" s="1" t="s">
        <v>74</v>
      </c>
      <c r="V69" s="1" t="s">
        <v>74</v>
      </c>
      <c r="W69" s="1" t="s">
        <v>75</v>
      </c>
      <c r="X69" s="1" t="s">
        <v>75</v>
      </c>
      <c r="Y69" s="1" t="s">
        <v>75</v>
      </c>
      <c r="Z69" s="1" t="s">
        <v>75</v>
      </c>
      <c r="AA69" s="1" t="s">
        <v>75</v>
      </c>
      <c r="AB69" s="1" t="s">
        <v>75</v>
      </c>
      <c r="AC69" s="1" t="s">
        <v>75</v>
      </c>
      <c r="AD69" s="1" t="s">
        <v>75</v>
      </c>
      <c r="AE69" s="1" t="s">
        <v>75</v>
      </c>
      <c r="AF69" s="1" t="s">
        <v>75</v>
      </c>
      <c r="AG69" s="1" t="s">
        <v>75</v>
      </c>
      <c r="AH69" s="1" t="s">
        <v>75</v>
      </c>
      <c r="AI69" s="1" t="s">
        <v>75</v>
      </c>
      <c r="AJ69" s="1" t="s">
        <v>75</v>
      </c>
      <c r="AK69" s="1" t="s">
        <v>75</v>
      </c>
      <c r="AL69" s="1" t="s">
        <v>75</v>
      </c>
      <c r="AM69" s="1" t="s">
        <v>75</v>
      </c>
      <c r="AN69" s="1" t="s">
        <v>75</v>
      </c>
      <c r="AO69" s="1" t="s">
        <v>15</v>
      </c>
      <c r="AP69" s="1" t="s">
        <v>16</v>
      </c>
    </row>
    <row r="70" spans="1:42" ht="12.6">
      <c r="A70" s="2">
        <v>45008.638139537041</v>
      </c>
      <c r="B70" s="1" t="s">
        <v>175</v>
      </c>
      <c r="C70" s="3">
        <v>0</v>
      </c>
      <c r="D70" s="4">
        <v>45006</v>
      </c>
      <c r="E70" s="1">
        <v>1002551569</v>
      </c>
      <c r="F70" s="1" t="s">
        <v>20</v>
      </c>
      <c r="G70" s="1">
        <v>20</v>
      </c>
      <c r="H70" s="1" t="s">
        <v>176</v>
      </c>
      <c r="I70" s="1">
        <v>3</v>
      </c>
      <c r="J70" s="1" t="s">
        <v>29</v>
      </c>
      <c r="K70" s="1" t="s">
        <v>381</v>
      </c>
      <c r="L70" s="1" t="s">
        <v>167</v>
      </c>
      <c r="M70" s="1" t="s">
        <v>48</v>
      </c>
      <c r="N70" s="1" t="s">
        <v>49</v>
      </c>
      <c r="P70" s="1" t="s">
        <v>52</v>
      </c>
      <c r="S70" s="1" t="s">
        <v>64</v>
      </c>
      <c r="T70" s="1" t="s">
        <v>69</v>
      </c>
      <c r="U70" s="1" t="s">
        <v>75</v>
      </c>
      <c r="V70" s="1" t="s">
        <v>75</v>
      </c>
      <c r="W70" s="1" t="s">
        <v>75</v>
      </c>
      <c r="X70" s="1" t="s">
        <v>75</v>
      </c>
      <c r="Y70" s="1" t="s">
        <v>75</v>
      </c>
      <c r="Z70" s="1" t="s">
        <v>75</v>
      </c>
      <c r="AA70" s="1" t="s">
        <v>75</v>
      </c>
      <c r="AB70" s="1" t="s">
        <v>75</v>
      </c>
      <c r="AC70" s="1" t="s">
        <v>75</v>
      </c>
      <c r="AD70" s="1" t="s">
        <v>75</v>
      </c>
      <c r="AE70" s="1" t="s">
        <v>75</v>
      </c>
      <c r="AF70" s="1" t="s">
        <v>75</v>
      </c>
      <c r="AG70" s="1" t="s">
        <v>75</v>
      </c>
      <c r="AH70" s="1" t="s">
        <v>75</v>
      </c>
      <c r="AI70" s="1" t="s">
        <v>75</v>
      </c>
      <c r="AJ70" s="1" t="s">
        <v>75</v>
      </c>
      <c r="AK70" s="1" t="s">
        <v>75</v>
      </c>
      <c r="AL70" s="1" t="s">
        <v>75</v>
      </c>
      <c r="AM70" s="1" t="s">
        <v>75</v>
      </c>
      <c r="AN70" s="1" t="s">
        <v>75</v>
      </c>
      <c r="AO70" s="1" t="s">
        <v>16</v>
      </c>
      <c r="AP70" s="1" t="s">
        <v>16</v>
      </c>
    </row>
    <row r="71" spans="1:42" ht="12.6">
      <c r="A71" s="2">
        <v>45008.644641793981</v>
      </c>
      <c r="B71" s="1" t="s">
        <v>177</v>
      </c>
      <c r="C71" s="3">
        <v>0</v>
      </c>
      <c r="D71" s="4">
        <v>45006</v>
      </c>
      <c r="E71" s="1">
        <v>1015467432</v>
      </c>
      <c r="F71" s="1" t="s">
        <v>20</v>
      </c>
      <c r="G71" s="1">
        <v>25</v>
      </c>
      <c r="H71" s="1" t="s">
        <v>178</v>
      </c>
      <c r="I71" s="1">
        <v>3</v>
      </c>
      <c r="J71" s="1" t="s">
        <v>30</v>
      </c>
      <c r="K71" s="1" t="s">
        <v>374</v>
      </c>
      <c r="L71" s="1" t="s">
        <v>167</v>
      </c>
      <c r="M71" s="1" t="s">
        <v>48</v>
      </c>
      <c r="N71" s="1" t="s">
        <v>49</v>
      </c>
      <c r="P71" s="1" t="s">
        <v>52</v>
      </c>
      <c r="R71" s="1" t="s">
        <v>58</v>
      </c>
      <c r="S71" s="1" t="s">
        <v>64</v>
      </c>
      <c r="T71" s="1" t="s">
        <v>68</v>
      </c>
      <c r="U71" s="1" t="s">
        <v>75</v>
      </c>
      <c r="V71" s="1" t="s">
        <v>75</v>
      </c>
      <c r="W71" s="1" t="s">
        <v>75</v>
      </c>
      <c r="X71" s="1" t="s">
        <v>75</v>
      </c>
      <c r="Y71" s="1" t="s">
        <v>75</v>
      </c>
      <c r="Z71" s="1" t="s">
        <v>75</v>
      </c>
      <c r="AA71" s="1" t="s">
        <v>75</v>
      </c>
      <c r="AB71" s="1" t="s">
        <v>75</v>
      </c>
      <c r="AC71" s="1" t="s">
        <v>75</v>
      </c>
      <c r="AD71" s="1" t="s">
        <v>75</v>
      </c>
      <c r="AE71" s="1" t="s">
        <v>75</v>
      </c>
      <c r="AF71" s="1" t="s">
        <v>75</v>
      </c>
      <c r="AG71" s="1" t="s">
        <v>75</v>
      </c>
      <c r="AH71" s="1" t="s">
        <v>75</v>
      </c>
      <c r="AI71" s="1" t="s">
        <v>75</v>
      </c>
      <c r="AJ71" s="1" t="s">
        <v>75</v>
      </c>
      <c r="AK71" s="1" t="s">
        <v>75</v>
      </c>
      <c r="AL71" s="1" t="s">
        <v>75</v>
      </c>
      <c r="AM71" s="1" t="s">
        <v>75</v>
      </c>
      <c r="AN71" s="1" t="s">
        <v>75</v>
      </c>
      <c r="AO71" s="1" t="s">
        <v>16</v>
      </c>
      <c r="AP71" s="1" t="s">
        <v>16</v>
      </c>
    </row>
    <row r="72" spans="1:42" ht="12.6">
      <c r="A72" s="2">
        <v>45008.649973877313</v>
      </c>
      <c r="B72" s="1" t="s">
        <v>179</v>
      </c>
      <c r="C72" s="3">
        <v>0</v>
      </c>
      <c r="D72" s="4">
        <v>45006</v>
      </c>
      <c r="E72" s="1">
        <v>52068624</v>
      </c>
      <c r="F72" s="1" t="s">
        <v>20</v>
      </c>
      <c r="G72" s="1">
        <v>52</v>
      </c>
      <c r="H72" s="1" t="s">
        <v>180</v>
      </c>
      <c r="I72" s="1">
        <v>4</v>
      </c>
      <c r="J72" s="1" t="s">
        <v>29</v>
      </c>
      <c r="K72" s="1" t="s">
        <v>374</v>
      </c>
      <c r="L72" s="1" t="s">
        <v>167</v>
      </c>
      <c r="M72" s="1" t="s">
        <v>48</v>
      </c>
      <c r="N72" s="1" t="s">
        <v>49</v>
      </c>
      <c r="P72" s="1" t="s">
        <v>52</v>
      </c>
      <c r="R72" s="1" t="s">
        <v>58</v>
      </c>
      <c r="S72" s="1" t="s">
        <v>62</v>
      </c>
      <c r="T72" s="1" t="s">
        <v>68</v>
      </c>
      <c r="U72" s="1" t="s">
        <v>75</v>
      </c>
      <c r="V72" s="1" t="s">
        <v>75</v>
      </c>
      <c r="W72" s="1" t="s">
        <v>75</v>
      </c>
      <c r="X72" s="1" t="s">
        <v>75</v>
      </c>
      <c r="Y72" s="1" t="s">
        <v>75</v>
      </c>
      <c r="Z72" s="1" t="s">
        <v>75</v>
      </c>
      <c r="AA72" s="1" t="s">
        <v>75</v>
      </c>
      <c r="AB72" s="1" t="s">
        <v>75</v>
      </c>
      <c r="AC72" s="1" t="s">
        <v>75</v>
      </c>
      <c r="AD72" s="1" t="s">
        <v>75</v>
      </c>
      <c r="AE72" s="1" t="s">
        <v>75</v>
      </c>
      <c r="AF72" s="1" t="s">
        <v>75</v>
      </c>
      <c r="AG72" s="1" t="s">
        <v>75</v>
      </c>
      <c r="AH72" s="1" t="s">
        <v>75</v>
      </c>
      <c r="AI72" s="1" t="s">
        <v>75</v>
      </c>
      <c r="AJ72" s="1" t="s">
        <v>75</v>
      </c>
      <c r="AK72" s="1" t="s">
        <v>75</v>
      </c>
      <c r="AL72" s="1" t="s">
        <v>75</v>
      </c>
      <c r="AM72" s="1" t="s">
        <v>75</v>
      </c>
      <c r="AN72" s="1" t="s">
        <v>75</v>
      </c>
      <c r="AO72" s="1" t="s">
        <v>15</v>
      </c>
      <c r="AP72" s="1" t="s">
        <v>15</v>
      </c>
    </row>
    <row r="73" spans="1:42" ht="12.6">
      <c r="A73" s="2">
        <v>45008.654968900461</v>
      </c>
      <c r="B73" s="1" t="s">
        <v>163</v>
      </c>
      <c r="C73" s="3">
        <v>0</v>
      </c>
      <c r="D73" s="4">
        <v>45006</v>
      </c>
      <c r="E73" s="1">
        <v>5789052</v>
      </c>
      <c r="F73" s="1" t="s">
        <v>23</v>
      </c>
      <c r="G73" s="1">
        <v>73</v>
      </c>
      <c r="H73" s="1" t="s">
        <v>323</v>
      </c>
      <c r="I73" s="1">
        <v>2</v>
      </c>
      <c r="J73" s="1" t="s">
        <v>27</v>
      </c>
      <c r="K73" s="1" t="s">
        <v>36</v>
      </c>
      <c r="L73" s="1" t="s">
        <v>321</v>
      </c>
      <c r="M73" s="1" t="s">
        <v>48</v>
      </c>
      <c r="N73" s="1" t="s">
        <v>49</v>
      </c>
      <c r="R73" s="1" t="s">
        <v>58</v>
      </c>
      <c r="S73" s="1" t="s">
        <v>62</v>
      </c>
      <c r="T73" s="1" t="s">
        <v>148</v>
      </c>
      <c r="U73" s="1" t="s">
        <v>74</v>
      </c>
      <c r="V73" s="1" t="s">
        <v>74</v>
      </c>
      <c r="W73" s="1" t="s">
        <v>74</v>
      </c>
      <c r="X73" s="1" t="s">
        <v>74</v>
      </c>
      <c r="Y73" s="1" t="s">
        <v>75</v>
      </c>
      <c r="Z73" s="1" t="s">
        <v>75</v>
      </c>
      <c r="AA73" s="1" t="s">
        <v>75</v>
      </c>
      <c r="AB73" s="1" t="s">
        <v>75</v>
      </c>
      <c r="AC73" s="1" t="s">
        <v>76</v>
      </c>
      <c r="AD73" s="1" t="s">
        <v>76</v>
      </c>
      <c r="AE73" s="1" t="s">
        <v>75</v>
      </c>
      <c r="AF73" s="1" t="s">
        <v>75</v>
      </c>
      <c r="AG73" s="1" t="s">
        <v>74</v>
      </c>
      <c r="AH73" s="1" t="s">
        <v>76</v>
      </c>
      <c r="AI73" s="1" t="s">
        <v>76</v>
      </c>
      <c r="AJ73" s="1" t="s">
        <v>76</v>
      </c>
      <c r="AK73" s="1" t="s">
        <v>74</v>
      </c>
      <c r="AL73" s="1" t="s">
        <v>74</v>
      </c>
      <c r="AM73" s="1" t="s">
        <v>75</v>
      </c>
      <c r="AN73" s="1" t="s">
        <v>75</v>
      </c>
      <c r="AO73" s="1" t="s">
        <v>15</v>
      </c>
      <c r="AP73" s="1" t="s">
        <v>16</v>
      </c>
    </row>
    <row r="74" spans="1:42" ht="12.6">
      <c r="A74" s="2">
        <v>45008.661884212968</v>
      </c>
      <c r="B74" s="1" t="s">
        <v>181</v>
      </c>
      <c r="C74" s="3">
        <v>0</v>
      </c>
      <c r="D74" s="4">
        <v>45006</v>
      </c>
      <c r="E74" s="1">
        <v>19405756</v>
      </c>
      <c r="F74" s="1" t="s">
        <v>23</v>
      </c>
      <c r="G74" s="1">
        <v>63</v>
      </c>
      <c r="H74" s="1" t="s">
        <v>182</v>
      </c>
      <c r="I74" s="1">
        <v>3</v>
      </c>
      <c r="J74" s="1" t="s">
        <v>28</v>
      </c>
      <c r="K74" s="1" t="s">
        <v>384</v>
      </c>
      <c r="L74" s="1" t="s">
        <v>167</v>
      </c>
      <c r="M74" s="1" t="s">
        <v>48</v>
      </c>
      <c r="N74" s="1" t="s">
        <v>49</v>
      </c>
      <c r="O74" s="1" t="s">
        <v>50</v>
      </c>
      <c r="S74" s="1" t="s">
        <v>64</v>
      </c>
      <c r="T74" s="1" t="s">
        <v>72</v>
      </c>
      <c r="U74" s="1" t="s">
        <v>75</v>
      </c>
      <c r="V74" s="1" t="s">
        <v>75</v>
      </c>
      <c r="W74" s="1" t="s">
        <v>75</v>
      </c>
      <c r="X74" s="1" t="s">
        <v>75</v>
      </c>
      <c r="Y74" s="1" t="s">
        <v>75</v>
      </c>
      <c r="Z74" s="1" t="s">
        <v>75</v>
      </c>
      <c r="AA74" s="1" t="s">
        <v>75</v>
      </c>
      <c r="AB74" s="1" t="s">
        <v>75</v>
      </c>
      <c r="AC74" s="1" t="s">
        <v>75</v>
      </c>
      <c r="AD74" s="1" t="s">
        <v>75</v>
      </c>
      <c r="AE74" s="1" t="s">
        <v>75</v>
      </c>
      <c r="AF74" s="1" t="s">
        <v>75</v>
      </c>
      <c r="AG74" s="1" t="s">
        <v>75</v>
      </c>
      <c r="AH74" s="1" t="s">
        <v>75</v>
      </c>
      <c r="AI74" s="1" t="s">
        <v>75</v>
      </c>
      <c r="AJ74" s="1" t="s">
        <v>75</v>
      </c>
      <c r="AK74" s="1" t="s">
        <v>75</v>
      </c>
      <c r="AL74" s="1" t="s">
        <v>75</v>
      </c>
      <c r="AM74" s="1" t="s">
        <v>75</v>
      </c>
      <c r="AN74" s="1" t="s">
        <v>75</v>
      </c>
      <c r="AO74" s="1" t="s">
        <v>15</v>
      </c>
      <c r="AP74" s="1" t="s">
        <v>15</v>
      </c>
    </row>
    <row r="75" spans="1:42" ht="12.6">
      <c r="A75" s="2">
        <v>45008.668815428246</v>
      </c>
      <c r="B75" s="1" t="s">
        <v>183</v>
      </c>
      <c r="C75" s="3">
        <v>0</v>
      </c>
      <c r="D75" s="4">
        <v>45006</v>
      </c>
      <c r="E75" s="1">
        <v>23681923</v>
      </c>
      <c r="F75" s="1" t="s">
        <v>20</v>
      </c>
      <c r="G75" s="1">
        <v>58</v>
      </c>
      <c r="H75" s="1" t="s">
        <v>184</v>
      </c>
      <c r="I75" s="1">
        <v>2</v>
      </c>
      <c r="J75" s="1" t="s">
        <v>27</v>
      </c>
      <c r="K75" s="1" t="s">
        <v>385</v>
      </c>
      <c r="L75" s="1" t="s">
        <v>167</v>
      </c>
      <c r="M75" s="1" t="s">
        <v>48</v>
      </c>
      <c r="N75" s="1" t="s">
        <v>49</v>
      </c>
      <c r="R75" s="1" t="s">
        <v>58</v>
      </c>
      <c r="S75" s="1" t="s">
        <v>63</v>
      </c>
      <c r="T75" s="1" t="s">
        <v>70</v>
      </c>
      <c r="U75" s="1" t="s">
        <v>75</v>
      </c>
      <c r="V75" s="1" t="s">
        <v>76</v>
      </c>
      <c r="W75" s="1" t="s">
        <v>75</v>
      </c>
      <c r="X75" s="1" t="s">
        <v>75</v>
      </c>
      <c r="Y75" s="1" t="s">
        <v>75</v>
      </c>
      <c r="Z75" s="1" t="s">
        <v>75</v>
      </c>
      <c r="AA75" s="1" t="s">
        <v>75</v>
      </c>
      <c r="AB75" s="1" t="s">
        <v>75</v>
      </c>
      <c r="AC75" s="1" t="s">
        <v>76</v>
      </c>
      <c r="AD75" s="1" t="s">
        <v>76</v>
      </c>
      <c r="AE75" s="1" t="s">
        <v>74</v>
      </c>
      <c r="AF75" s="1" t="s">
        <v>75</v>
      </c>
      <c r="AG75" s="1" t="s">
        <v>74</v>
      </c>
      <c r="AH75" s="1" t="s">
        <v>75</v>
      </c>
      <c r="AI75" s="1" t="s">
        <v>75</v>
      </c>
      <c r="AJ75" s="1" t="s">
        <v>75</v>
      </c>
      <c r="AK75" s="1" t="s">
        <v>74</v>
      </c>
      <c r="AL75" s="1" t="s">
        <v>77</v>
      </c>
      <c r="AM75" s="1" t="s">
        <v>75</v>
      </c>
      <c r="AN75" s="1" t="s">
        <v>74</v>
      </c>
      <c r="AO75" s="1" t="s">
        <v>17</v>
      </c>
      <c r="AP75" s="1" t="s">
        <v>17</v>
      </c>
    </row>
    <row r="76" spans="1:42" ht="12.6">
      <c r="A76" s="2">
        <v>45008.698392013888</v>
      </c>
      <c r="B76" s="1" t="s">
        <v>185</v>
      </c>
      <c r="C76" s="3">
        <v>0</v>
      </c>
      <c r="D76" s="4">
        <v>45006</v>
      </c>
      <c r="E76" s="1">
        <v>52124260</v>
      </c>
      <c r="F76" s="1" t="s">
        <v>20</v>
      </c>
      <c r="G76" s="1">
        <v>49</v>
      </c>
      <c r="H76" s="1" t="s">
        <v>186</v>
      </c>
      <c r="I76" s="1">
        <v>1</v>
      </c>
      <c r="J76" s="1" t="s">
        <v>29</v>
      </c>
      <c r="K76" s="1" t="s">
        <v>386</v>
      </c>
      <c r="L76" s="1" t="s">
        <v>167</v>
      </c>
      <c r="M76" s="1" t="s">
        <v>48</v>
      </c>
      <c r="N76" s="1" t="s">
        <v>49</v>
      </c>
      <c r="O76" s="1" t="s">
        <v>50</v>
      </c>
      <c r="R76" s="1" t="s">
        <v>58</v>
      </c>
      <c r="S76" s="1" t="s">
        <v>63</v>
      </c>
      <c r="T76" s="1" t="s">
        <v>67</v>
      </c>
      <c r="U76" s="1" t="s">
        <v>75</v>
      </c>
      <c r="V76" s="1" t="s">
        <v>75</v>
      </c>
      <c r="W76" s="1" t="s">
        <v>75</v>
      </c>
      <c r="X76" s="1" t="s">
        <v>75</v>
      </c>
      <c r="Y76" s="1" t="s">
        <v>75</v>
      </c>
      <c r="Z76" s="1" t="s">
        <v>75</v>
      </c>
      <c r="AA76" s="1" t="s">
        <v>75</v>
      </c>
      <c r="AB76" s="1" t="s">
        <v>75</v>
      </c>
      <c r="AC76" s="1" t="s">
        <v>75</v>
      </c>
      <c r="AD76" s="1" t="s">
        <v>75</v>
      </c>
      <c r="AE76" s="1" t="s">
        <v>75</v>
      </c>
      <c r="AF76" s="1" t="s">
        <v>75</v>
      </c>
      <c r="AG76" s="1" t="s">
        <v>75</v>
      </c>
      <c r="AH76" s="1" t="s">
        <v>75</v>
      </c>
      <c r="AI76" s="1" t="s">
        <v>75</v>
      </c>
      <c r="AJ76" s="1" t="s">
        <v>75</v>
      </c>
      <c r="AK76" s="1" t="s">
        <v>75</v>
      </c>
      <c r="AL76" s="1" t="s">
        <v>75</v>
      </c>
      <c r="AM76" s="1" t="s">
        <v>75</v>
      </c>
      <c r="AN76" s="1" t="s">
        <v>75</v>
      </c>
      <c r="AO76" s="1" t="s">
        <v>16</v>
      </c>
      <c r="AP76" s="1" t="s">
        <v>15</v>
      </c>
    </row>
    <row r="77" spans="1:42" ht="12.6">
      <c r="A77" s="2">
        <v>45008.710443888893</v>
      </c>
      <c r="B77" s="1" t="s">
        <v>187</v>
      </c>
      <c r="C77" s="3">
        <v>0</v>
      </c>
      <c r="D77" s="4">
        <v>45006</v>
      </c>
      <c r="E77" s="1">
        <v>51882244</v>
      </c>
      <c r="F77" s="1" t="s">
        <v>20</v>
      </c>
      <c r="G77" s="1">
        <v>56</v>
      </c>
      <c r="H77" s="1" t="s">
        <v>188</v>
      </c>
      <c r="I77" s="1">
        <v>5</v>
      </c>
      <c r="J77" s="1" t="s">
        <v>28</v>
      </c>
      <c r="K77" s="1" t="s">
        <v>374</v>
      </c>
      <c r="L77" s="1" t="s">
        <v>167</v>
      </c>
      <c r="M77" s="1" t="s">
        <v>48</v>
      </c>
      <c r="N77" s="1" t="s">
        <v>49</v>
      </c>
      <c r="O77" s="1" t="s">
        <v>50</v>
      </c>
      <c r="P77" s="1" t="s">
        <v>52</v>
      </c>
      <c r="R77" s="1" t="s">
        <v>57</v>
      </c>
      <c r="S77" s="1" t="s">
        <v>64</v>
      </c>
      <c r="T77" s="1" t="s">
        <v>72</v>
      </c>
      <c r="U77" s="1" t="s">
        <v>75</v>
      </c>
      <c r="V77" s="1" t="s">
        <v>75</v>
      </c>
      <c r="W77" s="1" t="s">
        <v>75</v>
      </c>
      <c r="X77" s="1" t="s">
        <v>75</v>
      </c>
      <c r="Y77" s="1" t="s">
        <v>75</v>
      </c>
      <c r="Z77" s="1" t="s">
        <v>75</v>
      </c>
      <c r="AA77" s="1" t="s">
        <v>75</v>
      </c>
      <c r="AB77" s="1" t="s">
        <v>75</v>
      </c>
      <c r="AC77" s="1" t="s">
        <v>75</v>
      </c>
      <c r="AD77" s="1" t="s">
        <v>75</v>
      </c>
      <c r="AE77" s="1" t="s">
        <v>75</v>
      </c>
      <c r="AF77" s="1" t="s">
        <v>75</v>
      </c>
      <c r="AG77" s="1" t="s">
        <v>75</v>
      </c>
      <c r="AH77" s="1" t="s">
        <v>75</v>
      </c>
      <c r="AI77" s="1" t="s">
        <v>75</v>
      </c>
      <c r="AJ77" s="1" t="s">
        <v>75</v>
      </c>
      <c r="AK77" s="1" t="s">
        <v>75</v>
      </c>
      <c r="AL77" s="1" t="s">
        <v>75</v>
      </c>
      <c r="AM77" s="1" t="s">
        <v>75</v>
      </c>
      <c r="AN77" s="1" t="s">
        <v>75</v>
      </c>
      <c r="AO77" s="1" t="s">
        <v>15</v>
      </c>
      <c r="AP77" s="1" t="s">
        <v>15</v>
      </c>
    </row>
    <row r="78" spans="1:42" ht="12.6">
      <c r="A78" s="2">
        <v>45008.716939895836</v>
      </c>
      <c r="B78" s="1" t="s">
        <v>189</v>
      </c>
      <c r="C78" s="3">
        <v>0</v>
      </c>
      <c r="D78" s="4">
        <v>45006</v>
      </c>
      <c r="E78" s="1">
        <v>51710946</v>
      </c>
      <c r="F78" s="1" t="s">
        <v>20</v>
      </c>
      <c r="G78" s="1">
        <v>59</v>
      </c>
      <c r="H78" s="1" t="s">
        <v>190</v>
      </c>
      <c r="I78" s="1">
        <v>4</v>
      </c>
      <c r="J78" s="1" t="s">
        <v>26</v>
      </c>
      <c r="K78" s="1" t="s">
        <v>387</v>
      </c>
      <c r="L78" s="1" t="s">
        <v>167</v>
      </c>
      <c r="M78" s="1" t="s">
        <v>48</v>
      </c>
      <c r="N78" s="1" t="s">
        <v>49</v>
      </c>
      <c r="O78" s="1" t="s">
        <v>50</v>
      </c>
      <c r="P78" s="1" t="s">
        <v>52</v>
      </c>
      <c r="R78" s="1" t="s">
        <v>58</v>
      </c>
      <c r="S78" s="1" t="s">
        <v>65</v>
      </c>
      <c r="T78" s="1" t="s">
        <v>67</v>
      </c>
      <c r="U78" s="1" t="s">
        <v>75</v>
      </c>
      <c r="V78" s="1" t="s">
        <v>74</v>
      </c>
      <c r="W78" s="1" t="s">
        <v>75</v>
      </c>
      <c r="X78" s="1" t="s">
        <v>75</v>
      </c>
      <c r="Y78" s="1" t="s">
        <v>75</v>
      </c>
      <c r="Z78" s="1" t="s">
        <v>75</v>
      </c>
      <c r="AA78" s="1" t="s">
        <v>75</v>
      </c>
      <c r="AB78" s="1" t="s">
        <v>75</v>
      </c>
      <c r="AC78" s="1" t="s">
        <v>75</v>
      </c>
      <c r="AD78" s="1" t="s">
        <v>75</v>
      </c>
      <c r="AE78" s="1" t="s">
        <v>75</v>
      </c>
      <c r="AF78" s="1" t="s">
        <v>75</v>
      </c>
      <c r="AG78" s="1" t="s">
        <v>75</v>
      </c>
      <c r="AH78" s="1" t="s">
        <v>75</v>
      </c>
      <c r="AI78" s="1" t="s">
        <v>75</v>
      </c>
      <c r="AJ78" s="1" t="s">
        <v>75</v>
      </c>
      <c r="AK78" s="1" t="s">
        <v>75</v>
      </c>
      <c r="AL78" s="1" t="s">
        <v>75</v>
      </c>
      <c r="AM78" s="1" t="s">
        <v>75</v>
      </c>
      <c r="AN78" s="1" t="s">
        <v>75</v>
      </c>
      <c r="AO78" s="1" t="s">
        <v>16</v>
      </c>
      <c r="AP78" s="1" t="s">
        <v>15</v>
      </c>
    </row>
    <row r="79" spans="1:42" ht="12.6">
      <c r="A79" s="2">
        <v>45008.723444664356</v>
      </c>
      <c r="B79" s="1" t="s">
        <v>191</v>
      </c>
      <c r="C79" s="3">
        <v>0</v>
      </c>
      <c r="D79" s="4">
        <v>45006</v>
      </c>
      <c r="E79" s="1">
        <v>1000573467</v>
      </c>
      <c r="F79" s="1" t="s">
        <v>23</v>
      </c>
      <c r="G79" s="1">
        <v>21</v>
      </c>
      <c r="H79" s="1" t="s">
        <v>192</v>
      </c>
      <c r="I79" s="1">
        <v>2</v>
      </c>
      <c r="J79" s="1" t="s">
        <v>29</v>
      </c>
      <c r="K79" s="1" t="s">
        <v>43</v>
      </c>
      <c r="L79" s="1" t="s">
        <v>167</v>
      </c>
      <c r="M79" s="1" t="s">
        <v>48</v>
      </c>
      <c r="N79" s="1" t="s">
        <v>49</v>
      </c>
      <c r="P79" s="1" t="s">
        <v>52</v>
      </c>
      <c r="R79" s="1" t="s">
        <v>58</v>
      </c>
      <c r="S79" s="1" t="s">
        <v>63</v>
      </c>
      <c r="T79" s="1" t="s">
        <v>68</v>
      </c>
      <c r="U79" s="1" t="s">
        <v>75</v>
      </c>
      <c r="V79" s="1" t="s">
        <v>76</v>
      </c>
      <c r="W79" s="1" t="s">
        <v>75</v>
      </c>
      <c r="X79" s="1" t="s">
        <v>75</v>
      </c>
      <c r="Y79" s="1" t="s">
        <v>75</v>
      </c>
      <c r="Z79" s="1" t="s">
        <v>75</v>
      </c>
      <c r="AA79" s="1" t="s">
        <v>75</v>
      </c>
      <c r="AB79" s="1" t="s">
        <v>75</v>
      </c>
      <c r="AC79" s="1" t="s">
        <v>75</v>
      </c>
      <c r="AD79" s="1" t="s">
        <v>75</v>
      </c>
      <c r="AE79" s="1" t="s">
        <v>75</v>
      </c>
      <c r="AF79" s="1" t="s">
        <v>75</v>
      </c>
      <c r="AG79" s="1" t="s">
        <v>75</v>
      </c>
      <c r="AH79" s="1" t="s">
        <v>75</v>
      </c>
      <c r="AI79" s="1" t="s">
        <v>75</v>
      </c>
      <c r="AJ79" s="1" t="s">
        <v>75</v>
      </c>
      <c r="AK79" s="1" t="s">
        <v>75</v>
      </c>
      <c r="AL79" s="1" t="s">
        <v>75</v>
      </c>
      <c r="AM79" s="1" t="s">
        <v>75</v>
      </c>
      <c r="AN79" s="1" t="s">
        <v>75</v>
      </c>
      <c r="AO79" s="1" t="s">
        <v>16</v>
      </c>
      <c r="AP79" s="1" t="s">
        <v>16</v>
      </c>
    </row>
    <row r="80" spans="1:42" ht="12.6">
      <c r="A80" s="2">
        <v>45008.730163518514</v>
      </c>
      <c r="B80" s="1" t="s">
        <v>193</v>
      </c>
      <c r="C80" s="3">
        <v>0</v>
      </c>
      <c r="D80" s="4">
        <v>45006</v>
      </c>
      <c r="E80" s="1">
        <v>51849199</v>
      </c>
      <c r="F80" s="1" t="s">
        <v>20</v>
      </c>
      <c r="G80" s="1">
        <v>55</v>
      </c>
      <c r="H80" s="1" t="s">
        <v>194</v>
      </c>
      <c r="I80" s="1">
        <v>2</v>
      </c>
      <c r="J80" s="1" t="s">
        <v>29</v>
      </c>
      <c r="K80" s="1" t="s">
        <v>374</v>
      </c>
      <c r="L80" s="1" t="s">
        <v>167</v>
      </c>
      <c r="M80" s="1" t="s">
        <v>48</v>
      </c>
      <c r="N80" s="1" t="s">
        <v>49</v>
      </c>
      <c r="P80" s="1" t="s">
        <v>52</v>
      </c>
      <c r="R80" s="1" t="s">
        <v>58</v>
      </c>
      <c r="S80" s="1" t="s">
        <v>64</v>
      </c>
      <c r="T80" s="1" t="s">
        <v>68</v>
      </c>
      <c r="U80" s="1" t="s">
        <v>75</v>
      </c>
      <c r="V80" s="1" t="s">
        <v>75</v>
      </c>
      <c r="W80" s="1" t="s">
        <v>75</v>
      </c>
      <c r="X80" s="1" t="s">
        <v>75</v>
      </c>
      <c r="Y80" s="1" t="s">
        <v>75</v>
      </c>
      <c r="Z80" s="1" t="s">
        <v>75</v>
      </c>
      <c r="AA80" s="1" t="s">
        <v>75</v>
      </c>
      <c r="AB80" s="1" t="s">
        <v>75</v>
      </c>
      <c r="AC80" s="1" t="s">
        <v>75</v>
      </c>
      <c r="AD80" s="1" t="s">
        <v>75</v>
      </c>
      <c r="AE80" s="1" t="s">
        <v>75</v>
      </c>
      <c r="AF80" s="1" t="s">
        <v>75</v>
      </c>
      <c r="AG80" s="1" t="s">
        <v>75</v>
      </c>
      <c r="AH80" s="1" t="s">
        <v>75</v>
      </c>
      <c r="AI80" s="1" t="s">
        <v>75</v>
      </c>
      <c r="AJ80" s="1" t="s">
        <v>75</v>
      </c>
      <c r="AK80" s="1" t="s">
        <v>75</v>
      </c>
      <c r="AL80" s="1" t="s">
        <v>75</v>
      </c>
      <c r="AM80" s="1" t="s">
        <v>75</v>
      </c>
      <c r="AN80" s="1" t="s">
        <v>75</v>
      </c>
      <c r="AO80" s="1" t="s">
        <v>16</v>
      </c>
      <c r="AP80" s="1" t="s">
        <v>16</v>
      </c>
    </row>
    <row r="81" spans="1:42" ht="12.6">
      <c r="A81" s="2">
        <v>45008.734934259264</v>
      </c>
      <c r="B81" s="1" t="s">
        <v>195</v>
      </c>
      <c r="C81" s="3">
        <v>0</v>
      </c>
      <c r="D81" s="4">
        <v>45006</v>
      </c>
      <c r="E81" s="1">
        <v>79769205</v>
      </c>
      <c r="F81" s="1" t="s">
        <v>23</v>
      </c>
      <c r="G81" s="1">
        <v>25</v>
      </c>
      <c r="H81" s="1" t="s">
        <v>196</v>
      </c>
      <c r="I81" s="1">
        <v>2</v>
      </c>
      <c r="J81" s="1" t="s">
        <v>29</v>
      </c>
      <c r="K81" s="1" t="s">
        <v>374</v>
      </c>
      <c r="L81" s="1" t="s">
        <v>167</v>
      </c>
      <c r="M81" s="1" t="s">
        <v>48</v>
      </c>
      <c r="N81" s="1" t="s">
        <v>49</v>
      </c>
      <c r="R81" s="1" t="s">
        <v>58</v>
      </c>
      <c r="S81" s="1" t="s">
        <v>64</v>
      </c>
      <c r="T81" s="1" t="s">
        <v>69</v>
      </c>
      <c r="U81" s="1" t="s">
        <v>75</v>
      </c>
      <c r="V81" s="1" t="s">
        <v>76</v>
      </c>
      <c r="W81" s="1" t="s">
        <v>75</v>
      </c>
      <c r="X81" s="1" t="s">
        <v>75</v>
      </c>
      <c r="Y81" s="1" t="s">
        <v>75</v>
      </c>
      <c r="Z81" s="1" t="s">
        <v>75</v>
      </c>
      <c r="AA81" s="1" t="s">
        <v>75</v>
      </c>
      <c r="AB81" s="1" t="s">
        <v>75</v>
      </c>
      <c r="AC81" s="1" t="s">
        <v>75</v>
      </c>
      <c r="AD81" s="1" t="s">
        <v>75</v>
      </c>
      <c r="AE81" s="1" t="s">
        <v>75</v>
      </c>
      <c r="AF81" s="1" t="s">
        <v>75</v>
      </c>
      <c r="AG81" s="1" t="s">
        <v>75</v>
      </c>
      <c r="AH81" s="1" t="s">
        <v>75</v>
      </c>
      <c r="AI81" s="1" t="s">
        <v>75</v>
      </c>
      <c r="AJ81" s="1" t="s">
        <v>75</v>
      </c>
      <c r="AK81" s="1" t="s">
        <v>75</v>
      </c>
      <c r="AL81" s="1" t="s">
        <v>75</v>
      </c>
      <c r="AN81" s="1" t="s">
        <v>75</v>
      </c>
      <c r="AO81" s="1" t="s">
        <v>16</v>
      </c>
      <c r="AP81" s="1" t="s">
        <v>16</v>
      </c>
    </row>
  </sheetData>
  <autoFilter ref="A1:AP81" xr:uid="{00000000-0009-0000-0000-000000000000}">
    <filterColumn colId="11">
      <customFilters>
        <customFilter val="*periodontitis*"/>
      </customFilters>
    </filterColumn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F6316-48AF-4C88-9569-CE98D5F1273D}">
  <dimension ref="A1"/>
  <sheetViews>
    <sheetView workbookViewId="0"/>
  </sheetViews>
  <sheetFormatPr defaultColWidth="11.42578125" defaultRowHeight="12.6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55A75-E384-4233-9911-27EA9661955A}">
  <dimension ref="A1"/>
  <sheetViews>
    <sheetView workbookViewId="0"/>
  </sheetViews>
  <sheetFormatPr defaultColWidth="11.42578125" defaultRowHeight="12.6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D24D2-8375-41E9-A171-EB8649028A48}">
  <dimension ref="A1"/>
  <sheetViews>
    <sheetView workbookViewId="0"/>
  </sheetViews>
  <sheetFormatPr defaultColWidth="11.42578125" defaultRowHeight="12.6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2740B-C75F-4086-BED8-FA16CB54B388}">
  <dimension ref="A1"/>
  <sheetViews>
    <sheetView workbookViewId="0"/>
  </sheetViews>
  <sheetFormatPr defaultColWidth="11.42578125" defaultRowHeight="12.6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CA587-0153-4701-9D46-E7A0FC6549BC}">
  <dimension ref="A3:P812"/>
  <sheetViews>
    <sheetView tabSelected="1" topLeftCell="A319" zoomScale="61" zoomScaleNormal="61" workbookViewId="0">
      <selection activeCell="P345" sqref="P345"/>
    </sheetView>
  </sheetViews>
  <sheetFormatPr defaultColWidth="11.42578125" defaultRowHeight="12.6"/>
  <cols>
    <col min="1" max="1" width="112.5703125" customWidth="1"/>
    <col min="2" max="5" width="10.85546875" customWidth="1"/>
    <col min="7" max="7" width="13.5703125" customWidth="1"/>
    <col min="11" max="11" width="15" customWidth="1"/>
    <col min="16" max="16" width="19.140625" customWidth="1"/>
  </cols>
  <sheetData>
    <row r="3" spans="1:3">
      <c r="A3" s="9" t="s">
        <v>99</v>
      </c>
    </row>
    <row r="5" spans="1:3" ht="12.95">
      <c r="A5" s="85" t="s">
        <v>100</v>
      </c>
      <c r="B5" s="85" t="s">
        <v>101</v>
      </c>
      <c r="C5" s="85" t="s">
        <v>12</v>
      </c>
    </row>
    <row r="6" spans="1:3">
      <c r="A6" s="84" t="s">
        <v>15</v>
      </c>
      <c r="B6" s="83">
        <v>18</v>
      </c>
      <c r="C6" s="82">
        <v>0.22500000000000001</v>
      </c>
    </row>
    <row r="7" spans="1:3" ht="12.6" customHeight="1">
      <c r="A7" s="84" t="s">
        <v>16</v>
      </c>
      <c r="B7" s="83">
        <v>19</v>
      </c>
      <c r="C7" s="82">
        <v>0.23749999999999999</v>
      </c>
    </row>
    <row r="8" spans="1:3">
      <c r="A8" s="84" t="s">
        <v>17</v>
      </c>
      <c r="B8" s="83">
        <v>3</v>
      </c>
      <c r="C8" s="82">
        <v>3.7499999999999999E-2</v>
      </c>
    </row>
    <row r="25" spans="1:3">
      <c r="A25" s="9" t="s">
        <v>102</v>
      </c>
    </row>
    <row r="28" spans="1:3" ht="12.95">
      <c r="A28" s="85" t="s">
        <v>100</v>
      </c>
      <c r="B28" s="85" t="s">
        <v>101</v>
      </c>
      <c r="C28" s="85" t="s">
        <v>12</v>
      </c>
    </row>
    <row r="29" spans="1:3">
      <c r="A29" s="84" t="s">
        <v>15</v>
      </c>
      <c r="B29" s="83">
        <v>11</v>
      </c>
      <c r="C29" s="82">
        <v>0.13750000000000001</v>
      </c>
    </row>
    <row r="30" spans="1:3">
      <c r="A30" s="84" t="s">
        <v>16</v>
      </c>
      <c r="B30" s="83">
        <v>17</v>
      </c>
      <c r="C30" s="82">
        <v>0.21249999999999999</v>
      </c>
    </row>
    <row r="31" spans="1:3">
      <c r="A31" s="84" t="s">
        <v>17</v>
      </c>
      <c r="B31" s="83">
        <v>12</v>
      </c>
      <c r="C31" s="82">
        <v>0.15</v>
      </c>
    </row>
    <row r="47" spans="1:6">
      <c r="A47" t="s">
        <v>103</v>
      </c>
      <c r="D47" s="86"/>
      <c r="F47" s="86"/>
    </row>
    <row r="48" spans="1:6">
      <c r="A48" t="s">
        <v>104</v>
      </c>
      <c r="D48" s="86"/>
      <c r="F48" s="86"/>
    </row>
    <row r="49" spans="1:6">
      <c r="D49" s="86"/>
      <c r="F49" s="86"/>
    </row>
    <row r="51" spans="1:6" ht="12.95">
      <c r="A51" s="89" t="s">
        <v>105</v>
      </c>
      <c r="B51" s="88" t="s">
        <v>15</v>
      </c>
      <c r="C51" s="88" t="s">
        <v>16</v>
      </c>
      <c r="D51" s="88" t="s">
        <v>17</v>
      </c>
    </row>
    <row r="52" spans="1:6">
      <c r="A52" t="s">
        <v>2</v>
      </c>
      <c r="B52">
        <v>18</v>
      </c>
      <c r="C52">
        <v>19</v>
      </c>
      <c r="D52" s="87">
        <v>3</v>
      </c>
    </row>
    <row r="53" spans="1:6">
      <c r="A53" t="s">
        <v>13</v>
      </c>
      <c r="B53">
        <v>11</v>
      </c>
      <c r="C53">
        <v>17</v>
      </c>
      <c r="D53" s="87">
        <v>12</v>
      </c>
    </row>
    <row r="55" spans="1:6" ht="12.95">
      <c r="A55" s="89" t="s">
        <v>105</v>
      </c>
      <c r="B55" s="88" t="s">
        <v>15</v>
      </c>
      <c r="C55" s="88" t="s">
        <v>16</v>
      </c>
      <c r="D55" s="88" t="s">
        <v>17</v>
      </c>
    </row>
    <row r="56" spans="1:6">
      <c r="A56" t="s">
        <v>2</v>
      </c>
      <c r="B56" s="86">
        <v>0.22500000000000001</v>
      </c>
      <c r="C56" s="86">
        <v>0.23749999999999999</v>
      </c>
      <c r="D56" s="86">
        <v>3.7499999999999999E-2</v>
      </c>
    </row>
    <row r="57" spans="1:6">
      <c r="A57" t="s">
        <v>13</v>
      </c>
      <c r="B57" s="86">
        <v>0.13750000000000001</v>
      </c>
      <c r="C57" s="86">
        <v>0.21249999999999999</v>
      </c>
      <c r="D57" s="86">
        <v>0.15</v>
      </c>
    </row>
    <row r="76" spans="1:1">
      <c r="A76">
        <v>2</v>
      </c>
    </row>
    <row r="81" spans="1:4" ht="12.95">
      <c r="A81" s="89" t="s">
        <v>105</v>
      </c>
      <c r="B81" s="88" t="s">
        <v>15</v>
      </c>
      <c r="C81" s="88" t="s">
        <v>16</v>
      </c>
      <c r="D81" s="88" t="s">
        <v>17</v>
      </c>
    </row>
    <row r="82" spans="1:4">
      <c r="A82" t="s">
        <v>2</v>
      </c>
      <c r="B82">
        <v>19</v>
      </c>
      <c r="C82">
        <v>17</v>
      </c>
      <c r="D82" s="87">
        <v>4</v>
      </c>
    </row>
    <row r="83" spans="1:4">
      <c r="A83" t="s">
        <v>13</v>
      </c>
      <c r="B83">
        <v>7</v>
      </c>
      <c r="C83">
        <v>20</v>
      </c>
      <c r="D83" s="87">
        <v>13</v>
      </c>
    </row>
    <row r="85" spans="1:4" ht="12.95">
      <c r="A85" s="89" t="s">
        <v>105</v>
      </c>
      <c r="B85" s="88" t="s">
        <v>15</v>
      </c>
      <c r="C85" s="88" t="s">
        <v>16</v>
      </c>
      <c r="D85" s="88" t="s">
        <v>17</v>
      </c>
    </row>
    <row r="86" spans="1:4">
      <c r="A86" t="s">
        <v>2</v>
      </c>
      <c r="B86" s="12">
        <v>0.23749999999999999</v>
      </c>
      <c r="C86" s="12">
        <v>0.21249999999999999</v>
      </c>
      <c r="D86" s="12">
        <v>0.05</v>
      </c>
    </row>
    <row r="87" spans="1:4">
      <c r="A87" t="s">
        <v>13</v>
      </c>
      <c r="B87" s="12">
        <v>8.7499999999999994E-2</v>
      </c>
      <c r="C87" s="12">
        <v>0.25</v>
      </c>
      <c r="D87" s="12">
        <v>0.16250000000000001</v>
      </c>
    </row>
    <row r="110" spans="1:1">
      <c r="A110">
        <v>4</v>
      </c>
    </row>
    <row r="122" spans="1:6" ht="12.95">
      <c r="A122" s="89" t="s">
        <v>106</v>
      </c>
      <c r="B122" s="89">
        <v>1</v>
      </c>
      <c r="C122" s="89">
        <v>2</v>
      </c>
      <c r="D122" s="89">
        <v>3</v>
      </c>
      <c r="E122" s="89">
        <v>4</v>
      </c>
      <c r="F122" s="89">
        <v>5</v>
      </c>
    </row>
    <row r="123" spans="1:6">
      <c r="A123" t="s">
        <v>2</v>
      </c>
      <c r="B123">
        <v>4</v>
      </c>
      <c r="C123">
        <v>15</v>
      </c>
      <c r="D123">
        <v>13</v>
      </c>
      <c r="E123">
        <v>7</v>
      </c>
      <c r="F123">
        <v>1</v>
      </c>
    </row>
    <row r="124" spans="1:6">
      <c r="A124" t="s">
        <v>13</v>
      </c>
      <c r="B124">
        <v>6</v>
      </c>
      <c r="C124">
        <v>9</v>
      </c>
      <c r="D124">
        <v>21</v>
      </c>
      <c r="E124">
        <v>3</v>
      </c>
      <c r="F124">
        <v>1</v>
      </c>
    </row>
    <row r="126" spans="1:6" ht="12.95">
      <c r="A126" s="89" t="s">
        <v>107</v>
      </c>
      <c r="B126" s="89">
        <v>1</v>
      </c>
      <c r="C126" s="89">
        <v>2</v>
      </c>
      <c r="D126" s="89">
        <v>3</v>
      </c>
      <c r="E126" s="89">
        <v>4</v>
      </c>
      <c r="F126" s="89">
        <v>5</v>
      </c>
    </row>
    <row r="127" spans="1:6">
      <c r="A127" t="s">
        <v>2</v>
      </c>
      <c r="B127" s="12">
        <v>0.05</v>
      </c>
      <c r="C127" s="12">
        <v>0.1875</v>
      </c>
      <c r="D127" s="12">
        <v>0.16250000000000001</v>
      </c>
      <c r="E127" s="12">
        <v>8.7499999999999994E-2</v>
      </c>
      <c r="F127" s="12">
        <v>1.2500000000000001E-2</v>
      </c>
    </row>
    <row r="128" spans="1:6">
      <c r="A128" t="s">
        <v>13</v>
      </c>
      <c r="B128" s="12">
        <v>7.4999999999999997E-2</v>
      </c>
      <c r="C128" s="12">
        <v>0.1125</v>
      </c>
      <c r="D128" s="12">
        <v>0.26250000000000001</v>
      </c>
      <c r="E128" s="12">
        <v>3.7499999999999999E-2</v>
      </c>
      <c r="F128" s="12">
        <v>1.2500000000000001E-2</v>
      </c>
    </row>
    <row r="133" spans="1:6">
      <c r="A133">
        <v>5</v>
      </c>
    </row>
    <row r="143" spans="1:6" ht="12.95">
      <c r="A143" s="89" t="s">
        <v>108</v>
      </c>
      <c r="B143" s="42" t="s">
        <v>26</v>
      </c>
      <c r="C143" s="43" t="s">
        <v>27</v>
      </c>
      <c r="D143" s="43" t="s">
        <v>28</v>
      </c>
      <c r="E143" s="43" t="s">
        <v>29</v>
      </c>
      <c r="F143" s="44" t="s">
        <v>30</v>
      </c>
    </row>
    <row r="144" spans="1:6">
      <c r="A144" t="s">
        <v>2</v>
      </c>
      <c r="B144" s="45">
        <v>4</v>
      </c>
      <c r="C144" s="46">
        <v>4</v>
      </c>
      <c r="D144" s="46">
        <v>10</v>
      </c>
      <c r="E144" s="46">
        <v>14</v>
      </c>
      <c r="F144" s="47">
        <v>8</v>
      </c>
    </row>
    <row r="145" spans="1:6">
      <c r="A145" t="s">
        <v>13</v>
      </c>
      <c r="B145" s="45">
        <v>0</v>
      </c>
      <c r="C145" s="46">
        <v>7</v>
      </c>
      <c r="D145" s="46">
        <v>10</v>
      </c>
      <c r="E145" s="46">
        <v>16</v>
      </c>
      <c r="F145" s="47">
        <v>7</v>
      </c>
    </row>
    <row r="147" spans="1:6" ht="12.95">
      <c r="A147" s="89" t="s">
        <v>108</v>
      </c>
      <c r="B147" s="42" t="s">
        <v>26</v>
      </c>
      <c r="C147" s="43" t="s">
        <v>27</v>
      </c>
      <c r="D147" s="43" t="s">
        <v>28</v>
      </c>
      <c r="E147" s="43" t="s">
        <v>29</v>
      </c>
      <c r="F147" s="44" t="s">
        <v>30</v>
      </c>
    </row>
    <row r="148" spans="1:6">
      <c r="A148" t="s">
        <v>2</v>
      </c>
      <c r="B148" s="31">
        <v>0.05</v>
      </c>
      <c r="C148" s="12">
        <v>0.05</v>
      </c>
      <c r="D148" s="12">
        <v>0.125</v>
      </c>
      <c r="E148" s="12">
        <v>0.17499999999999999</v>
      </c>
      <c r="F148" s="40">
        <v>0.1</v>
      </c>
    </row>
    <row r="149" spans="1:6">
      <c r="A149" t="s">
        <v>13</v>
      </c>
      <c r="B149" s="31">
        <v>0</v>
      </c>
      <c r="C149" s="12">
        <v>8.7499999999999994E-2</v>
      </c>
      <c r="D149" s="12">
        <v>0.125</v>
      </c>
      <c r="E149" s="12">
        <v>0.2</v>
      </c>
      <c r="F149" s="40">
        <v>8.7499999999999994E-2</v>
      </c>
    </row>
    <row r="174" spans="1:5" ht="12.95">
      <c r="A174" s="89" t="s">
        <v>109</v>
      </c>
      <c r="B174" s="43" t="s">
        <v>62</v>
      </c>
      <c r="C174" s="43" t="s">
        <v>63</v>
      </c>
      <c r="D174" s="43" t="s">
        <v>64</v>
      </c>
      <c r="E174" s="43" t="s">
        <v>65</v>
      </c>
    </row>
    <row r="175" spans="1:5">
      <c r="A175" t="s">
        <v>2</v>
      </c>
      <c r="B175" s="46">
        <v>5</v>
      </c>
      <c r="C175" s="46">
        <v>20</v>
      </c>
      <c r="D175" s="46">
        <v>14</v>
      </c>
      <c r="E175" s="46">
        <v>1</v>
      </c>
    </row>
    <row r="176" spans="1:5">
      <c r="A176" t="s">
        <v>13</v>
      </c>
      <c r="B176" s="46">
        <v>10</v>
      </c>
      <c r="C176" s="46">
        <v>20</v>
      </c>
      <c r="D176" s="46">
        <v>10</v>
      </c>
      <c r="E176" s="46">
        <v>0</v>
      </c>
    </row>
    <row r="179" spans="1:5" ht="12.95">
      <c r="A179" s="89" t="s">
        <v>109</v>
      </c>
      <c r="B179" s="43" t="s">
        <v>62</v>
      </c>
      <c r="C179" s="43" t="s">
        <v>63</v>
      </c>
      <c r="D179" s="43" t="s">
        <v>64</v>
      </c>
      <c r="E179" s="43" t="s">
        <v>65</v>
      </c>
    </row>
    <row r="180" spans="1:5">
      <c r="A180" t="s">
        <v>2</v>
      </c>
      <c r="B180" s="12">
        <v>6.25E-2</v>
      </c>
      <c r="C180" s="12">
        <v>0.25</v>
      </c>
      <c r="D180" s="12">
        <v>0.17499999999999999</v>
      </c>
      <c r="E180" s="12">
        <v>1.2500000000000001E-2</v>
      </c>
    </row>
    <row r="181" spans="1:5">
      <c r="A181" t="s">
        <v>13</v>
      </c>
      <c r="B181" s="12">
        <v>0.125</v>
      </c>
      <c r="C181" s="12">
        <v>0.25</v>
      </c>
      <c r="D181" s="12">
        <v>0.125</v>
      </c>
      <c r="E181" s="12">
        <v>0</v>
      </c>
    </row>
    <row r="202" spans="1:7" ht="12.95">
      <c r="A202" s="89" t="s">
        <v>66</v>
      </c>
      <c r="B202" s="44" t="s">
        <v>72</v>
      </c>
      <c r="C202" s="42" t="s">
        <v>67</v>
      </c>
      <c r="D202" s="43" t="s">
        <v>68</v>
      </c>
      <c r="E202" s="43" t="s">
        <v>69</v>
      </c>
      <c r="F202" s="43" t="s">
        <v>70</v>
      </c>
      <c r="G202" s="43" t="s">
        <v>110</v>
      </c>
    </row>
    <row r="203" spans="1:7">
      <c r="A203" t="s">
        <v>2</v>
      </c>
      <c r="B203" s="47">
        <v>3</v>
      </c>
      <c r="C203" s="45">
        <v>5</v>
      </c>
      <c r="D203" s="46">
        <v>11</v>
      </c>
      <c r="E203" s="46">
        <v>11</v>
      </c>
      <c r="F203" s="46">
        <v>5</v>
      </c>
      <c r="G203" s="46">
        <v>5</v>
      </c>
    </row>
    <row r="204" spans="1:7">
      <c r="A204" t="s">
        <v>13</v>
      </c>
      <c r="B204" s="47">
        <v>2</v>
      </c>
      <c r="C204" s="45">
        <v>0</v>
      </c>
      <c r="D204" s="46">
        <v>11</v>
      </c>
      <c r="E204" s="46">
        <v>7</v>
      </c>
      <c r="F204" s="46">
        <v>6</v>
      </c>
      <c r="G204" s="46">
        <v>14</v>
      </c>
    </row>
    <row r="207" spans="1:7" ht="12.95">
      <c r="A207" s="89" t="s">
        <v>66</v>
      </c>
      <c r="B207" s="42" t="s">
        <v>72</v>
      </c>
      <c r="C207" s="43" t="s">
        <v>67</v>
      </c>
      <c r="D207" s="43" t="s">
        <v>111</v>
      </c>
      <c r="E207" s="43" t="s">
        <v>112</v>
      </c>
      <c r="F207" s="43" t="s">
        <v>70</v>
      </c>
      <c r="G207" s="44" t="s">
        <v>113</v>
      </c>
    </row>
    <row r="208" spans="1:7">
      <c r="A208" t="s">
        <v>2</v>
      </c>
      <c r="B208" s="40">
        <v>3.7499999999999999E-2</v>
      </c>
      <c r="C208" s="31">
        <v>6.25E-2</v>
      </c>
      <c r="D208" s="12">
        <v>0.13750000000000001</v>
      </c>
      <c r="E208" s="12">
        <v>0.13750000000000001</v>
      </c>
      <c r="F208" s="12">
        <v>6.25E-2</v>
      </c>
      <c r="G208" s="12">
        <v>6.25E-2</v>
      </c>
    </row>
    <row r="209" spans="1:7">
      <c r="A209" t="s">
        <v>13</v>
      </c>
      <c r="B209" s="40">
        <v>2.5000000000000001E-2</v>
      </c>
      <c r="C209" s="31">
        <v>0</v>
      </c>
      <c r="D209" s="12">
        <v>0.13750000000000001</v>
      </c>
      <c r="E209" s="12">
        <v>8.7499999999999994E-2</v>
      </c>
      <c r="F209" s="12">
        <v>7.4999999999999997E-2</v>
      </c>
      <c r="G209" s="12">
        <v>0.17499999999999999</v>
      </c>
    </row>
    <row r="242" spans="1:16" ht="12.95">
      <c r="A242" s="93" t="s">
        <v>114</v>
      </c>
      <c r="B242" s="84" t="s">
        <v>32</v>
      </c>
      <c r="C242" s="84" t="s">
        <v>33</v>
      </c>
      <c r="D242" s="84" t="s">
        <v>34</v>
      </c>
      <c r="E242" s="84" t="s">
        <v>35</v>
      </c>
      <c r="F242" s="84" t="s">
        <v>36</v>
      </c>
      <c r="G242" s="84" t="s">
        <v>37</v>
      </c>
      <c r="H242" s="84" t="s">
        <v>38</v>
      </c>
      <c r="I242" s="84" t="s">
        <v>39</v>
      </c>
      <c r="J242" s="84" t="s">
        <v>40</v>
      </c>
      <c r="K242" s="84" t="s">
        <v>41</v>
      </c>
      <c r="L242" s="84" t="s">
        <v>42</v>
      </c>
      <c r="M242" s="84" t="s">
        <v>43</v>
      </c>
      <c r="N242" s="84" t="s">
        <v>44</v>
      </c>
      <c r="O242" s="84" t="s">
        <v>45</v>
      </c>
      <c r="P242" s="84" t="s">
        <v>46</v>
      </c>
    </row>
    <row r="243" spans="1:16">
      <c r="A243" s="83" t="s">
        <v>2</v>
      </c>
      <c r="B243" s="83">
        <v>0</v>
      </c>
      <c r="C243" s="83">
        <v>3</v>
      </c>
      <c r="D243" s="83">
        <v>1</v>
      </c>
      <c r="E243" s="83">
        <v>0</v>
      </c>
      <c r="F243" s="83">
        <v>4</v>
      </c>
      <c r="G243" s="83">
        <v>0</v>
      </c>
      <c r="H243" s="83">
        <v>1</v>
      </c>
      <c r="I243" s="83">
        <v>0</v>
      </c>
      <c r="J243" s="83">
        <v>0</v>
      </c>
      <c r="K243" s="83">
        <v>0</v>
      </c>
      <c r="L243" s="83">
        <v>0</v>
      </c>
      <c r="M243" s="83">
        <v>29</v>
      </c>
      <c r="N243" s="83">
        <v>1</v>
      </c>
      <c r="O243" s="83">
        <v>1</v>
      </c>
      <c r="P243" s="83">
        <v>0</v>
      </c>
    </row>
    <row r="244" spans="1:16">
      <c r="A244" s="83" t="s">
        <v>13</v>
      </c>
      <c r="B244" s="83">
        <v>1</v>
      </c>
      <c r="C244" s="83">
        <v>0</v>
      </c>
      <c r="D244" s="83">
        <v>0</v>
      </c>
      <c r="E244" s="83">
        <v>1</v>
      </c>
      <c r="F244" s="83">
        <v>3</v>
      </c>
      <c r="G244" s="83">
        <v>1</v>
      </c>
      <c r="H244" s="83">
        <v>0</v>
      </c>
      <c r="I244" s="83">
        <v>2</v>
      </c>
      <c r="J244" s="83">
        <v>1</v>
      </c>
      <c r="K244" s="83">
        <v>1</v>
      </c>
      <c r="L244" s="83">
        <v>1</v>
      </c>
      <c r="M244" s="83">
        <v>28</v>
      </c>
      <c r="N244" s="83">
        <v>0</v>
      </c>
      <c r="O244" s="83">
        <v>0</v>
      </c>
      <c r="P244" s="83">
        <v>1</v>
      </c>
    </row>
    <row r="247" spans="1:16" ht="12.95">
      <c r="A247" s="93" t="s">
        <v>114</v>
      </c>
      <c r="B247" s="84" t="s">
        <v>32</v>
      </c>
      <c r="C247" s="84" t="s">
        <v>33</v>
      </c>
      <c r="D247" s="84" t="s">
        <v>34</v>
      </c>
      <c r="E247" s="84" t="s">
        <v>35</v>
      </c>
      <c r="F247" s="84" t="s">
        <v>36</v>
      </c>
      <c r="G247" s="84" t="s">
        <v>37</v>
      </c>
      <c r="H247" s="84" t="s">
        <v>38</v>
      </c>
      <c r="I247" s="84" t="s">
        <v>39</v>
      </c>
      <c r="J247" s="84" t="s">
        <v>40</v>
      </c>
      <c r="K247" s="84" t="s">
        <v>41</v>
      </c>
      <c r="L247" s="84" t="s">
        <v>42</v>
      </c>
      <c r="M247" s="84" t="s">
        <v>43</v>
      </c>
      <c r="N247" s="84" t="s">
        <v>44</v>
      </c>
      <c r="O247" s="84" t="s">
        <v>45</v>
      </c>
      <c r="P247" s="84" t="s">
        <v>46</v>
      </c>
    </row>
    <row r="248" spans="1:16">
      <c r="A248" s="83" t="s">
        <v>2</v>
      </c>
      <c r="B248" s="94">
        <v>0</v>
      </c>
      <c r="C248" s="94">
        <v>3.7499999999999999E-2</v>
      </c>
      <c r="D248" s="94">
        <v>1.2500000000000001E-2</v>
      </c>
      <c r="E248" s="94">
        <v>0</v>
      </c>
      <c r="F248" s="94">
        <v>0.05</v>
      </c>
      <c r="G248" s="94">
        <v>0</v>
      </c>
      <c r="H248" s="94">
        <v>1.2500000000000001E-2</v>
      </c>
      <c r="I248" s="94">
        <v>0</v>
      </c>
      <c r="J248" s="94">
        <v>0</v>
      </c>
      <c r="K248" s="94">
        <v>0</v>
      </c>
      <c r="L248" s="94">
        <v>0</v>
      </c>
      <c r="M248" s="94">
        <v>0.36249999999999999</v>
      </c>
      <c r="N248" s="94">
        <v>1.2500000000000001E-2</v>
      </c>
      <c r="O248" s="94">
        <v>1.2500000000000001E-2</v>
      </c>
      <c r="P248" s="94">
        <v>0</v>
      </c>
    </row>
    <row r="249" spans="1:16">
      <c r="A249" s="83" t="s">
        <v>13</v>
      </c>
      <c r="B249" s="94">
        <v>1.2500000000000001E-2</v>
      </c>
      <c r="C249" s="94">
        <v>0</v>
      </c>
      <c r="D249" s="94">
        <v>0</v>
      </c>
      <c r="E249" s="94">
        <v>1.2500000000000001E-2</v>
      </c>
      <c r="F249" s="94">
        <v>3.7499999999999999E-2</v>
      </c>
      <c r="G249" s="94">
        <v>1.2500000000000001E-2</v>
      </c>
      <c r="H249" s="94">
        <v>0</v>
      </c>
      <c r="I249" s="94">
        <v>2.5000000000000001E-2</v>
      </c>
      <c r="J249" s="94">
        <v>1.2500000000000001E-2</v>
      </c>
      <c r="K249" s="94">
        <v>1.2500000000000001E-2</v>
      </c>
      <c r="L249" s="94">
        <v>1.2500000000000001E-2</v>
      </c>
      <c r="M249" s="94">
        <v>0.35</v>
      </c>
      <c r="N249" s="94">
        <v>0</v>
      </c>
      <c r="O249" s="94">
        <v>0</v>
      </c>
      <c r="P249" s="94">
        <v>1.2500000000000001E-2</v>
      </c>
    </row>
    <row r="273" spans="1:9">
      <c r="A273" s="135" t="s">
        <v>47</v>
      </c>
      <c r="B273" s="42" t="s">
        <v>53</v>
      </c>
      <c r="C273" s="30" t="s">
        <v>21</v>
      </c>
      <c r="D273" s="45">
        <v>2</v>
      </c>
      <c r="E273" s="31">
        <v>2.5000000000000001E-2</v>
      </c>
      <c r="F273" s="45">
        <v>4</v>
      </c>
      <c r="G273" s="31">
        <v>0.05</v>
      </c>
      <c r="H273" s="45">
        <v>6</v>
      </c>
    </row>
    <row r="274" spans="1:9">
      <c r="A274" s="137"/>
      <c r="B274" s="44" t="s">
        <v>51</v>
      </c>
      <c r="C274" s="39" t="s">
        <v>21</v>
      </c>
      <c r="D274" s="47">
        <v>38</v>
      </c>
      <c r="E274" s="40">
        <v>0.47499999999999998</v>
      </c>
      <c r="F274" s="47">
        <v>36</v>
      </c>
      <c r="G274" s="40">
        <v>0.45</v>
      </c>
      <c r="H274" s="47">
        <v>74</v>
      </c>
    </row>
    <row r="275" spans="1:9">
      <c r="A275" s="135" t="s">
        <v>54</v>
      </c>
      <c r="B275" s="42" t="s">
        <v>55</v>
      </c>
      <c r="C275" s="30" t="s">
        <v>21</v>
      </c>
      <c r="D275" s="45">
        <v>0</v>
      </c>
      <c r="E275" s="31">
        <v>0</v>
      </c>
      <c r="F275" s="45">
        <v>1</v>
      </c>
      <c r="G275" s="31">
        <v>1.2500000000000001E-2</v>
      </c>
      <c r="H275" s="45">
        <v>1</v>
      </c>
    </row>
    <row r="276" spans="1:9">
      <c r="A276" s="136"/>
      <c r="B276" s="43" t="s">
        <v>56</v>
      </c>
      <c r="C276" s="11" t="s">
        <v>21</v>
      </c>
      <c r="D276" s="46">
        <v>1</v>
      </c>
      <c r="E276" s="12">
        <v>1.2500000000000001E-2</v>
      </c>
      <c r="F276" s="46">
        <v>1</v>
      </c>
      <c r="G276" s="12">
        <v>1.2500000000000001E-2</v>
      </c>
      <c r="H276" s="46">
        <v>2</v>
      </c>
    </row>
    <row r="277" spans="1:9">
      <c r="A277" s="136"/>
      <c r="B277" s="43" t="s">
        <v>57</v>
      </c>
      <c r="C277" s="11" t="s">
        <v>21</v>
      </c>
      <c r="D277" s="46">
        <v>1</v>
      </c>
      <c r="E277" s="12">
        <v>1.2500000000000001E-2</v>
      </c>
      <c r="F277" s="46">
        <v>0</v>
      </c>
      <c r="G277" s="12">
        <v>0</v>
      </c>
      <c r="H277" s="46">
        <v>1</v>
      </c>
    </row>
    <row r="278" spans="1:9">
      <c r="A278" s="136"/>
      <c r="B278" s="43" t="s">
        <v>58</v>
      </c>
      <c r="C278" s="11" t="s">
        <v>21</v>
      </c>
      <c r="D278" s="46">
        <v>37</v>
      </c>
      <c r="E278" s="12">
        <v>0.46250000000000002</v>
      </c>
      <c r="F278" s="46">
        <v>36</v>
      </c>
      <c r="G278" s="12">
        <v>0.45</v>
      </c>
      <c r="H278" s="46">
        <v>73</v>
      </c>
    </row>
    <row r="279" spans="1:9">
      <c r="A279" s="136"/>
      <c r="B279" s="43" t="s">
        <v>59</v>
      </c>
      <c r="C279" s="11" t="s">
        <v>21</v>
      </c>
      <c r="D279" s="46">
        <v>1</v>
      </c>
      <c r="E279" s="12">
        <v>1.2500000000000001E-2</v>
      </c>
      <c r="F279" s="46">
        <v>1</v>
      </c>
      <c r="G279" s="12">
        <v>1.2500000000000001E-2</v>
      </c>
      <c r="H279" s="46">
        <v>2</v>
      </c>
    </row>
    <row r="280" spans="1:9">
      <c r="A280" s="137"/>
      <c r="B280" s="44" t="s">
        <v>60</v>
      </c>
      <c r="C280" s="39" t="s">
        <v>21</v>
      </c>
      <c r="D280" s="47">
        <v>0</v>
      </c>
      <c r="E280" s="40">
        <v>0</v>
      </c>
      <c r="F280" s="47">
        <v>1</v>
      </c>
      <c r="G280" s="40">
        <v>1.2500000000000001E-2</v>
      </c>
      <c r="H280" s="47">
        <v>1</v>
      </c>
    </row>
    <row r="283" spans="1:9" ht="12.95">
      <c r="A283" s="89" t="s">
        <v>115</v>
      </c>
      <c r="B283" s="42" t="s">
        <v>53</v>
      </c>
      <c r="C283" s="44" t="s">
        <v>51</v>
      </c>
      <c r="D283" s="42" t="s">
        <v>55</v>
      </c>
      <c r="E283" s="43" t="s">
        <v>56</v>
      </c>
      <c r="F283" s="43" t="s">
        <v>57</v>
      </c>
      <c r="G283" s="43" t="s">
        <v>58</v>
      </c>
      <c r="H283" s="43" t="s">
        <v>59</v>
      </c>
      <c r="I283" s="44" t="s">
        <v>60</v>
      </c>
    </row>
    <row r="284" spans="1:9">
      <c r="A284" t="s">
        <v>2</v>
      </c>
      <c r="B284" s="45">
        <v>2</v>
      </c>
      <c r="C284" s="47">
        <v>38</v>
      </c>
      <c r="D284" s="45">
        <v>0</v>
      </c>
      <c r="E284" s="46">
        <v>1</v>
      </c>
      <c r="F284" s="46">
        <v>1</v>
      </c>
      <c r="G284" s="46">
        <v>37</v>
      </c>
      <c r="H284" s="46">
        <v>1</v>
      </c>
      <c r="I284" s="47">
        <v>0</v>
      </c>
    </row>
    <row r="285" spans="1:9">
      <c r="A285" t="s">
        <v>13</v>
      </c>
      <c r="B285" s="45">
        <v>4</v>
      </c>
      <c r="C285" s="47">
        <v>36</v>
      </c>
      <c r="D285" s="45">
        <v>1</v>
      </c>
      <c r="E285" s="46">
        <v>1</v>
      </c>
      <c r="F285" s="46">
        <v>0</v>
      </c>
      <c r="G285" s="46">
        <v>36</v>
      </c>
      <c r="H285" s="46">
        <v>1</v>
      </c>
      <c r="I285" s="47">
        <v>1</v>
      </c>
    </row>
    <row r="287" spans="1:9" ht="12.95">
      <c r="A287" s="89" t="s">
        <v>115</v>
      </c>
      <c r="B287" s="89">
        <v>1</v>
      </c>
      <c r="C287" s="89">
        <v>2</v>
      </c>
      <c r="D287" s="89">
        <v>3</v>
      </c>
      <c r="E287" s="89">
        <v>4</v>
      </c>
      <c r="F287" s="89">
        <v>5</v>
      </c>
    </row>
    <row r="288" spans="1:9">
      <c r="A288" t="s">
        <v>2</v>
      </c>
      <c r="B288" s="31">
        <v>2.5000000000000001E-2</v>
      </c>
      <c r="C288" s="40">
        <v>0.47499999999999998</v>
      </c>
      <c r="D288" s="31">
        <v>0</v>
      </c>
      <c r="E288" s="12">
        <v>1.2500000000000001E-2</v>
      </c>
      <c r="F288" s="12">
        <v>1.2500000000000001E-2</v>
      </c>
      <c r="G288" s="12">
        <v>0.46250000000000002</v>
      </c>
      <c r="H288" s="12">
        <v>1.2500000000000001E-2</v>
      </c>
      <c r="I288" s="40">
        <v>0</v>
      </c>
    </row>
    <row r="289" spans="1:16">
      <c r="A289" t="s">
        <v>13</v>
      </c>
      <c r="B289" s="31">
        <v>0.05</v>
      </c>
      <c r="C289" s="40">
        <v>0.45</v>
      </c>
      <c r="D289" s="31">
        <v>1.2500000000000001E-2</v>
      </c>
      <c r="E289" s="12">
        <v>1.2500000000000001E-2</v>
      </c>
      <c r="F289" s="12">
        <v>0</v>
      </c>
      <c r="G289" s="12">
        <v>0.45</v>
      </c>
      <c r="H289" s="12">
        <v>1.2500000000000001E-2</v>
      </c>
      <c r="I289" s="40">
        <v>1.2500000000000001E-2</v>
      </c>
    </row>
    <row r="304" spans="1:16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</row>
    <row r="307" spans="1:5" ht="12.95">
      <c r="A307" s="89" t="s">
        <v>73</v>
      </c>
      <c r="B307" s="43" t="s">
        <v>74</v>
      </c>
      <c r="C307" s="43" t="s">
        <v>75</v>
      </c>
      <c r="D307" s="43" t="s">
        <v>76</v>
      </c>
      <c r="E307" s="43" t="s">
        <v>77</v>
      </c>
    </row>
    <row r="308" spans="1:5">
      <c r="A308" t="s">
        <v>2</v>
      </c>
      <c r="B308" s="46">
        <v>7</v>
      </c>
      <c r="C308" s="52">
        <v>25</v>
      </c>
      <c r="D308" s="46">
        <v>8</v>
      </c>
      <c r="E308" s="46">
        <v>0</v>
      </c>
    </row>
    <row r="309" spans="1:5">
      <c r="A309" t="s">
        <v>13</v>
      </c>
      <c r="B309" s="52">
        <v>19</v>
      </c>
      <c r="C309" s="46">
        <v>10</v>
      </c>
      <c r="D309" s="46">
        <v>7</v>
      </c>
      <c r="E309" s="46">
        <v>4</v>
      </c>
    </row>
    <row r="311" spans="1:5" ht="12.95">
      <c r="A311" s="89" t="s">
        <v>73</v>
      </c>
      <c r="B311" s="43" t="s">
        <v>74</v>
      </c>
      <c r="C311" s="43" t="s">
        <v>75</v>
      </c>
      <c r="D311" s="43" t="s">
        <v>76</v>
      </c>
      <c r="E311" s="43" t="s">
        <v>77</v>
      </c>
    </row>
    <row r="312" spans="1:5">
      <c r="A312" t="s">
        <v>2</v>
      </c>
      <c r="B312" s="12">
        <v>8.7499999999999994E-2</v>
      </c>
      <c r="C312" s="12">
        <v>0.3125</v>
      </c>
      <c r="D312" s="12">
        <v>0.1</v>
      </c>
      <c r="E312" s="12">
        <v>0</v>
      </c>
    </row>
    <row r="313" spans="1:5">
      <c r="A313" t="s">
        <v>13</v>
      </c>
      <c r="B313" s="12">
        <v>0.23749999999999999</v>
      </c>
      <c r="C313" s="12">
        <v>0.125</v>
      </c>
      <c r="D313" s="12">
        <v>8.7499999999999994E-2</v>
      </c>
      <c r="E313" s="12">
        <v>0.05</v>
      </c>
    </row>
    <row r="331" spans="1:5" ht="12.95">
      <c r="A331" s="89" t="s">
        <v>78</v>
      </c>
      <c r="B331" s="43" t="s">
        <v>74</v>
      </c>
      <c r="C331" s="43" t="s">
        <v>75</v>
      </c>
      <c r="D331" s="43" t="s">
        <v>76</v>
      </c>
      <c r="E331" s="43" t="s">
        <v>77</v>
      </c>
    </row>
    <row r="332" spans="1:5">
      <c r="A332" t="s">
        <v>2</v>
      </c>
      <c r="B332" s="45">
        <v>11</v>
      </c>
      <c r="C332" s="52">
        <v>16</v>
      </c>
      <c r="D332" s="46">
        <v>10</v>
      </c>
      <c r="E332" s="47">
        <v>3</v>
      </c>
    </row>
    <row r="333" spans="1:5">
      <c r="A333" t="s">
        <v>13</v>
      </c>
      <c r="B333" s="45">
        <v>13</v>
      </c>
      <c r="C333" s="46">
        <v>8</v>
      </c>
      <c r="D333" s="46">
        <v>7</v>
      </c>
      <c r="E333" s="51">
        <v>12</v>
      </c>
    </row>
    <row r="335" spans="1:5" ht="12.95">
      <c r="A335" s="89" t="s">
        <v>78</v>
      </c>
      <c r="B335" s="43" t="s">
        <v>74</v>
      </c>
      <c r="C335" s="43" t="s">
        <v>75</v>
      </c>
      <c r="D335" s="43" t="s">
        <v>76</v>
      </c>
      <c r="E335" s="43" t="s">
        <v>77</v>
      </c>
    </row>
    <row r="336" spans="1:5">
      <c r="A336" t="s">
        <v>2</v>
      </c>
      <c r="B336" s="31">
        <v>0.13750000000000001</v>
      </c>
      <c r="C336" s="12">
        <v>0.2</v>
      </c>
      <c r="D336" s="12">
        <v>0.125</v>
      </c>
      <c r="E336" s="40">
        <v>3.7499999999999999E-2</v>
      </c>
    </row>
    <row r="337" spans="1:6">
      <c r="A337" t="s">
        <v>13</v>
      </c>
      <c r="B337" s="31">
        <v>0.16250000000000001</v>
      </c>
      <c r="C337" s="12">
        <v>0.1</v>
      </c>
      <c r="D337" s="12">
        <v>8.7499999999999994E-2</v>
      </c>
      <c r="E337" s="40">
        <v>0.15</v>
      </c>
    </row>
    <row r="338" spans="1:6" ht="12.95">
      <c r="F338" s="89"/>
    </row>
    <row r="358" spans="1:5" ht="12.95">
      <c r="A358" s="89" t="s">
        <v>79</v>
      </c>
      <c r="B358" s="43" t="s">
        <v>74</v>
      </c>
      <c r="C358" s="43" t="s">
        <v>75</v>
      </c>
      <c r="D358" s="43" t="s">
        <v>76</v>
      </c>
      <c r="E358" s="43" t="s">
        <v>77</v>
      </c>
    </row>
    <row r="359" spans="1:5">
      <c r="A359" t="s">
        <v>2</v>
      </c>
      <c r="B359" s="46">
        <v>2</v>
      </c>
      <c r="C359" s="46">
        <v>28</v>
      </c>
      <c r="D359" s="46">
        <v>10</v>
      </c>
      <c r="E359" s="46">
        <v>0</v>
      </c>
    </row>
    <row r="360" spans="1:5">
      <c r="A360" t="s">
        <v>13</v>
      </c>
      <c r="B360" s="52">
        <v>12</v>
      </c>
      <c r="C360" s="46">
        <v>20</v>
      </c>
      <c r="D360" s="46">
        <v>7</v>
      </c>
      <c r="E360" s="46">
        <v>1</v>
      </c>
    </row>
    <row r="362" spans="1:5" ht="12.95">
      <c r="A362" s="89" t="s">
        <v>79</v>
      </c>
      <c r="B362" s="43" t="s">
        <v>74</v>
      </c>
      <c r="C362" s="43" t="s">
        <v>75</v>
      </c>
      <c r="D362" s="43" t="s">
        <v>76</v>
      </c>
      <c r="E362" s="43" t="s">
        <v>77</v>
      </c>
    </row>
    <row r="363" spans="1:5">
      <c r="A363" t="s">
        <v>2</v>
      </c>
      <c r="B363" s="12">
        <v>2.5000000000000001E-2</v>
      </c>
      <c r="C363" s="12">
        <v>0.35</v>
      </c>
      <c r="D363" s="12">
        <v>0.125</v>
      </c>
      <c r="E363" s="12">
        <v>0</v>
      </c>
    </row>
    <row r="364" spans="1:5">
      <c r="A364" t="s">
        <v>13</v>
      </c>
      <c r="B364" s="12">
        <v>0.15</v>
      </c>
      <c r="C364" s="12">
        <v>0.25</v>
      </c>
      <c r="D364" s="12">
        <v>8.7499999999999994E-2</v>
      </c>
      <c r="E364" s="12">
        <v>1.2500000000000001E-2</v>
      </c>
    </row>
    <row r="384" spans="1:5" ht="12.95">
      <c r="A384" s="89" t="s">
        <v>80</v>
      </c>
      <c r="B384" s="43" t="s">
        <v>74</v>
      </c>
      <c r="C384" s="43" t="s">
        <v>75</v>
      </c>
      <c r="D384" s="43" t="s">
        <v>76</v>
      </c>
      <c r="E384" s="43" t="s">
        <v>77</v>
      </c>
    </row>
    <row r="385" spans="1:5">
      <c r="A385" t="s">
        <v>2</v>
      </c>
      <c r="B385" s="45">
        <v>4</v>
      </c>
      <c r="C385" s="46">
        <v>31</v>
      </c>
      <c r="D385" s="46">
        <v>5</v>
      </c>
      <c r="E385" s="47">
        <v>0</v>
      </c>
    </row>
    <row r="386" spans="1:5">
      <c r="A386" t="s">
        <v>13</v>
      </c>
      <c r="B386" s="45">
        <v>9</v>
      </c>
      <c r="C386" s="46">
        <v>21</v>
      </c>
      <c r="D386" s="46">
        <v>9</v>
      </c>
      <c r="E386" s="47">
        <v>1</v>
      </c>
    </row>
    <row r="388" spans="1:5" ht="12.95">
      <c r="A388" s="89" t="s">
        <v>80</v>
      </c>
      <c r="B388" s="43" t="s">
        <v>74</v>
      </c>
      <c r="C388" s="43" t="s">
        <v>75</v>
      </c>
      <c r="D388" s="43" t="s">
        <v>76</v>
      </c>
      <c r="E388" s="43" t="s">
        <v>77</v>
      </c>
    </row>
    <row r="389" spans="1:5">
      <c r="A389" t="s">
        <v>2</v>
      </c>
      <c r="B389" s="31">
        <v>0.05</v>
      </c>
      <c r="C389" s="12">
        <v>0.38750000000000001</v>
      </c>
      <c r="D389" s="12">
        <v>6.25E-2</v>
      </c>
      <c r="E389" s="40">
        <v>0</v>
      </c>
    </row>
    <row r="390" spans="1:5">
      <c r="A390" t="s">
        <v>13</v>
      </c>
      <c r="B390" s="31">
        <v>0.1125</v>
      </c>
      <c r="C390" s="12">
        <v>0.26250000000000001</v>
      </c>
      <c r="D390" s="12">
        <v>0.1125</v>
      </c>
      <c r="E390" s="40">
        <v>1.2500000000000001E-2</v>
      </c>
    </row>
    <row r="410" spans="1:4" ht="12.95">
      <c r="A410" s="89" t="s">
        <v>81</v>
      </c>
      <c r="B410" s="43" t="s">
        <v>74</v>
      </c>
      <c r="C410" s="43" t="s">
        <v>75</v>
      </c>
      <c r="D410" s="43" t="s">
        <v>76</v>
      </c>
    </row>
    <row r="411" spans="1:4">
      <c r="A411" t="s">
        <v>2</v>
      </c>
      <c r="B411" s="46">
        <v>2</v>
      </c>
      <c r="C411" s="46">
        <v>33</v>
      </c>
      <c r="D411" s="46">
        <v>5</v>
      </c>
    </row>
    <row r="412" spans="1:4">
      <c r="A412" t="s">
        <v>13</v>
      </c>
      <c r="B412" s="46">
        <v>7</v>
      </c>
      <c r="C412" s="46">
        <v>26</v>
      </c>
      <c r="D412" s="46">
        <v>7</v>
      </c>
    </row>
    <row r="414" spans="1:4" ht="12.95">
      <c r="A414" s="89" t="s">
        <v>81</v>
      </c>
      <c r="B414" s="43" t="s">
        <v>74</v>
      </c>
      <c r="C414" s="43" t="s">
        <v>75</v>
      </c>
      <c r="D414" s="43" t="s">
        <v>76</v>
      </c>
    </row>
    <row r="415" spans="1:4">
      <c r="A415" t="s">
        <v>2</v>
      </c>
      <c r="B415" s="12">
        <v>2.5000000000000001E-2</v>
      </c>
      <c r="C415" s="12">
        <v>0.41249999999999998</v>
      </c>
      <c r="D415" s="12">
        <v>6.25E-2</v>
      </c>
    </row>
    <row r="416" spans="1:4">
      <c r="A416" t="s">
        <v>13</v>
      </c>
      <c r="B416" s="12">
        <v>8.7499999999999994E-2</v>
      </c>
      <c r="C416" s="12">
        <v>0.32500000000000001</v>
      </c>
      <c r="D416" s="12">
        <v>8.7499999999999994E-2</v>
      </c>
    </row>
    <row r="439" spans="1:5" ht="12.95">
      <c r="A439" s="89" t="s">
        <v>82</v>
      </c>
      <c r="B439" s="43" t="s">
        <v>74</v>
      </c>
      <c r="C439" s="43" t="s">
        <v>75</v>
      </c>
      <c r="D439" s="43" t="s">
        <v>76</v>
      </c>
      <c r="E439" s="43" t="s">
        <v>77</v>
      </c>
    </row>
    <row r="440" spans="1:5">
      <c r="A440" t="s">
        <v>2</v>
      </c>
      <c r="B440" s="45">
        <v>4</v>
      </c>
      <c r="C440" s="46">
        <v>29</v>
      </c>
      <c r="D440" s="46">
        <v>7</v>
      </c>
      <c r="E440" s="47">
        <v>0</v>
      </c>
    </row>
    <row r="441" spans="1:5">
      <c r="A441" t="s">
        <v>13</v>
      </c>
      <c r="B441" s="45">
        <v>7</v>
      </c>
      <c r="C441" s="46">
        <v>21</v>
      </c>
      <c r="D441" s="46">
        <v>11</v>
      </c>
      <c r="E441" s="47">
        <v>1</v>
      </c>
    </row>
    <row r="443" spans="1:5" ht="12.95">
      <c r="A443" s="89" t="s">
        <v>82</v>
      </c>
      <c r="B443" s="43" t="s">
        <v>74</v>
      </c>
      <c r="C443" s="43" t="s">
        <v>75</v>
      </c>
      <c r="D443" s="43" t="s">
        <v>76</v>
      </c>
      <c r="E443" s="43" t="s">
        <v>77</v>
      </c>
    </row>
    <row r="444" spans="1:5">
      <c r="A444" t="s">
        <v>2</v>
      </c>
      <c r="B444" s="31">
        <v>0.05</v>
      </c>
      <c r="C444" s="12">
        <v>0.36249999999999999</v>
      </c>
      <c r="D444" s="12">
        <v>8.7499999999999994E-2</v>
      </c>
      <c r="E444" s="40">
        <v>0</v>
      </c>
    </row>
    <row r="445" spans="1:5">
      <c r="A445" t="s">
        <v>13</v>
      </c>
      <c r="B445" s="31">
        <v>8.7499999999999994E-2</v>
      </c>
      <c r="C445" s="12">
        <v>0.26250000000000001</v>
      </c>
      <c r="D445" s="12">
        <v>0.13750000000000001</v>
      </c>
      <c r="E445" s="40">
        <v>1.2500000000000001E-2</v>
      </c>
    </row>
    <row r="467" spans="1:5" ht="12.95">
      <c r="A467" s="89" t="s">
        <v>83</v>
      </c>
      <c r="B467" s="43" t="s">
        <v>74</v>
      </c>
      <c r="C467" s="43" t="s">
        <v>75</v>
      </c>
      <c r="D467" s="43" t="s">
        <v>76</v>
      </c>
      <c r="E467" s="43" t="s">
        <v>77</v>
      </c>
    </row>
    <row r="468" spans="1:5">
      <c r="A468" t="s">
        <v>2</v>
      </c>
      <c r="B468" s="46">
        <v>1</v>
      </c>
      <c r="C468" s="46">
        <v>33</v>
      </c>
      <c r="D468" s="46">
        <v>5</v>
      </c>
      <c r="E468" s="46">
        <v>1</v>
      </c>
    </row>
    <row r="469" spans="1:5">
      <c r="A469" t="s">
        <v>13</v>
      </c>
      <c r="B469" s="46">
        <v>6</v>
      </c>
      <c r="C469" s="46">
        <v>26</v>
      </c>
      <c r="D469" s="46">
        <v>7</v>
      </c>
      <c r="E469" s="46">
        <v>1</v>
      </c>
    </row>
    <row r="471" spans="1:5" ht="12.95">
      <c r="A471" s="89" t="s">
        <v>83</v>
      </c>
      <c r="B471" s="43" t="s">
        <v>74</v>
      </c>
      <c r="C471" s="43" t="s">
        <v>75</v>
      </c>
      <c r="D471" s="43" t="s">
        <v>76</v>
      </c>
      <c r="E471" s="43" t="s">
        <v>77</v>
      </c>
    </row>
    <row r="472" spans="1:5">
      <c r="A472" t="s">
        <v>2</v>
      </c>
      <c r="B472" s="12">
        <v>1.2500000000000001E-2</v>
      </c>
      <c r="C472" s="12">
        <v>0.41249999999999998</v>
      </c>
      <c r="D472" s="12">
        <v>6.25E-2</v>
      </c>
      <c r="E472" s="12">
        <v>1.2500000000000001E-2</v>
      </c>
    </row>
    <row r="473" spans="1:5">
      <c r="A473" t="s">
        <v>13</v>
      </c>
      <c r="B473" s="12">
        <v>7.4999999999999997E-2</v>
      </c>
      <c r="C473" s="12">
        <v>0.32500000000000001</v>
      </c>
      <c r="D473" s="12">
        <v>8.7499999999999994E-2</v>
      </c>
      <c r="E473" s="12">
        <v>1.2500000000000001E-2</v>
      </c>
    </row>
    <row r="486" spans="1:8">
      <c r="A486" s="135" t="s">
        <v>84</v>
      </c>
      <c r="B486" s="42" t="s">
        <v>74</v>
      </c>
      <c r="C486" s="30">
        <v>3</v>
      </c>
      <c r="D486" s="45">
        <v>4</v>
      </c>
      <c r="E486" s="31">
        <v>0.05</v>
      </c>
      <c r="F486" s="45">
        <v>6</v>
      </c>
      <c r="G486" s="31">
        <v>7.4999999999999997E-2</v>
      </c>
      <c r="H486" s="45">
        <v>10</v>
      </c>
    </row>
    <row r="487" spans="1:8">
      <c r="A487" s="136"/>
      <c r="B487" s="43" t="s">
        <v>75</v>
      </c>
      <c r="C487" s="11">
        <v>5</v>
      </c>
      <c r="D487" s="46">
        <v>27</v>
      </c>
      <c r="E487" s="12">
        <v>0.33750000000000002</v>
      </c>
      <c r="F487" s="46">
        <v>22</v>
      </c>
      <c r="G487" s="12">
        <v>0.27500000000000002</v>
      </c>
      <c r="H487" s="46">
        <v>49</v>
      </c>
    </row>
    <row r="488" spans="1:8">
      <c r="A488" s="136"/>
      <c r="B488" s="43" t="s">
        <v>76</v>
      </c>
      <c r="C488" s="11">
        <v>4</v>
      </c>
      <c r="D488" s="46">
        <v>9</v>
      </c>
      <c r="E488" s="12">
        <v>0.1125</v>
      </c>
      <c r="F488" s="46">
        <v>10</v>
      </c>
      <c r="G488" s="12">
        <v>0.125</v>
      </c>
      <c r="H488" s="46">
        <v>19</v>
      </c>
    </row>
    <row r="489" spans="1:8">
      <c r="A489" s="137"/>
      <c r="B489" s="44" t="s">
        <v>77</v>
      </c>
      <c r="C489" s="39">
        <v>1</v>
      </c>
      <c r="D489" s="47">
        <v>0</v>
      </c>
      <c r="E489" s="40">
        <v>0</v>
      </c>
      <c r="F489" s="47">
        <v>2</v>
      </c>
      <c r="G489" s="40">
        <v>2.5000000000000001E-2</v>
      </c>
      <c r="H489" s="47">
        <v>2</v>
      </c>
    </row>
    <row r="492" spans="1:8" ht="12.95">
      <c r="A492" s="89" t="s">
        <v>84</v>
      </c>
      <c r="B492" s="43" t="s">
        <v>74</v>
      </c>
      <c r="C492" s="43" t="s">
        <v>75</v>
      </c>
      <c r="D492" s="43" t="s">
        <v>76</v>
      </c>
      <c r="E492" s="43" t="s">
        <v>77</v>
      </c>
    </row>
    <row r="493" spans="1:8">
      <c r="A493" t="s">
        <v>2</v>
      </c>
      <c r="B493" s="45">
        <v>4</v>
      </c>
      <c r="C493" s="46">
        <v>27</v>
      </c>
      <c r="D493" s="46">
        <v>9</v>
      </c>
      <c r="E493" s="47">
        <v>0</v>
      </c>
    </row>
    <row r="494" spans="1:8">
      <c r="A494" t="s">
        <v>13</v>
      </c>
      <c r="B494" s="45">
        <v>6</v>
      </c>
      <c r="C494" s="46">
        <v>22</v>
      </c>
      <c r="D494" s="46">
        <v>10</v>
      </c>
      <c r="E494" s="47">
        <v>2</v>
      </c>
    </row>
    <row r="496" spans="1:8" ht="12.95">
      <c r="A496" s="89" t="s">
        <v>84</v>
      </c>
      <c r="B496" s="43" t="s">
        <v>74</v>
      </c>
      <c r="C496" s="43" t="s">
        <v>75</v>
      </c>
      <c r="D496" s="43" t="s">
        <v>76</v>
      </c>
      <c r="E496" s="43" t="s">
        <v>77</v>
      </c>
    </row>
    <row r="497" spans="1:5">
      <c r="A497" t="s">
        <v>2</v>
      </c>
      <c r="B497" s="31">
        <v>0.05</v>
      </c>
      <c r="C497" s="12">
        <v>0.33750000000000002</v>
      </c>
      <c r="D497" s="12">
        <v>0.1125</v>
      </c>
      <c r="E497" s="40">
        <v>0</v>
      </c>
    </row>
    <row r="498" spans="1:5">
      <c r="A498" t="s">
        <v>13</v>
      </c>
      <c r="B498" s="31">
        <v>7.4999999999999997E-2</v>
      </c>
      <c r="C498" s="12">
        <v>0.27500000000000002</v>
      </c>
      <c r="D498" s="12">
        <v>0.125</v>
      </c>
      <c r="E498" s="40">
        <v>2.5000000000000001E-2</v>
      </c>
    </row>
    <row r="523" spans="1:5" ht="12.95">
      <c r="A523" s="89" t="s">
        <v>85</v>
      </c>
      <c r="B523" s="43" t="s">
        <v>74</v>
      </c>
      <c r="C523" s="43" t="s">
        <v>75</v>
      </c>
      <c r="D523" s="43" t="s">
        <v>76</v>
      </c>
      <c r="E523" s="43" t="s">
        <v>77</v>
      </c>
    </row>
    <row r="524" spans="1:5">
      <c r="A524" t="s">
        <v>2</v>
      </c>
      <c r="B524" s="46">
        <v>4</v>
      </c>
      <c r="C524" s="46">
        <v>29</v>
      </c>
      <c r="D524" s="46">
        <v>5</v>
      </c>
      <c r="E524" s="46">
        <v>2</v>
      </c>
    </row>
    <row r="525" spans="1:5">
      <c r="A525" t="s">
        <v>13</v>
      </c>
      <c r="B525" s="46">
        <v>11</v>
      </c>
      <c r="C525" s="46">
        <v>18</v>
      </c>
      <c r="D525" s="46">
        <v>9</v>
      </c>
      <c r="E525" s="46">
        <v>2</v>
      </c>
    </row>
    <row r="527" spans="1:5" ht="12.95">
      <c r="A527" s="89" t="s">
        <v>85</v>
      </c>
      <c r="B527" s="43" t="s">
        <v>74</v>
      </c>
      <c r="C527" s="43" t="s">
        <v>75</v>
      </c>
      <c r="D527" s="43" t="s">
        <v>76</v>
      </c>
      <c r="E527" s="43" t="s">
        <v>77</v>
      </c>
    </row>
    <row r="528" spans="1:5">
      <c r="A528" t="s">
        <v>2</v>
      </c>
      <c r="B528" s="12">
        <v>0.05</v>
      </c>
      <c r="C528" s="12">
        <v>0.36249999999999999</v>
      </c>
      <c r="D528" s="12">
        <v>6.25E-2</v>
      </c>
      <c r="E528" s="12">
        <v>2.5000000000000001E-2</v>
      </c>
    </row>
    <row r="529" spans="1:5">
      <c r="A529" t="s">
        <v>13</v>
      </c>
      <c r="B529" s="12">
        <v>0.13750000000000001</v>
      </c>
      <c r="C529" s="12">
        <v>0.22500000000000001</v>
      </c>
      <c r="D529" s="12">
        <v>0.1125</v>
      </c>
      <c r="E529" s="12">
        <v>2.5000000000000001E-2</v>
      </c>
    </row>
    <row r="547" spans="1:5" ht="12.95">
      <c r="A547" s="89" t="s">
        <v>86</v>
      </c>
      <c r="B547" s="43" t="s">
        <v>74</v>
      </c>
      <c r="C547" s="43" t="s">
        <v>75</v>
      </c>
      <c r="D547" s="43" t="s">
        <v>76</v>
      </c>
      <c r="E547" s="43" t="s">
        <v>77</v>
      </c>
    </row>
    <row r="548" spans="1:5">
      <c r="A548" t="s">
        <v>2</v>
      </c>
      <c r="B548" s="45">
        <v>2</v>
      </c>
      <c r="C548" s="46">
        <v>29</v>
      </c>
      <c r="D548" s="46">
        <v>7</v>
      </c>
      <c r="E548" s="47">
        <v>2</v>
      </c>
    </row>
    <row r="549" spans="1:5">
      <c r="A549" t="s">
        <v>13</v>
      </c>
      <c r="B549" s="45">
        <v>8</v>
      </c>
      <c r="C549" s="46">
        <v>22</v>
      </c>
      <c r="D549" s="46">
        <v>6</v>
      </c>
      <c r="E549" s="47">
        <v>4</v>
      </c>
    </row>
    <row r="551" spans="1:5" ht="12.95">
      <c r="A551" s="89" t="s">
        <v>86</v>
      </c>
      <c r="B551" s="43" t="s">
        <v>74</v>
      </c>
      <c r="C551" s="43" t="s">
        <v>75</v>
      </c>
      <c r="D551" s="43" t="s">
        <v>76</v>
      </c>
      <c r="E551" s="43" t="s">
        <v>77</v>
      </c>
    </row>
    <row r="552" spans="1:5">
      <c r="A552" t="s">
        <v>2</v>
      </c>
      <c r="B552" s="31">
        <v>2.5000000000000001E-2</v>
      </c>
      <c r="C552" s="12">
        <v>0.36249999999999999</v>
      </c>
      <c r="D552" s="12">
        <v>8.7499999999999994E-2</v>
      </c>
      <c r="E552" s="40">
        <v>2.5000000000000001E-2</v>
      </c>
    </row>
    <row r="553" spans="1:5">
      <c r="A553" t="s">
        <v>13</v>
      </c>
      <c r="B553" s="31">
        <v>0.1</v>
      </c>
      <c r="C553" s="12">
        <v>0.27500000000000002</v>
      </c>
      <c r="D553" s="12">
        <v>7.4999999999999997E-2</v>
      </c>
      <c r="E553" s="40">
        <v>0.05</v>
      </c>
    </row>
    <row r="572" spans="1:4" ht="12.95">
      <c r="A572" s="89" t="s">
        <v>87</v>
      </c>
      <c r="B572" s="43" t="s">
        <v>74</v>
      </c>
      <c r="C572" s="43" t="s">
        <v>75</v>
      </c>
      <c r="D572" s="43" t="s">
        <v>76</v>
      </c>
    </row>
    <row r="573" spans="1:4">
      <c r="A573" t="s">
        <v>2</v>
      </c>
      <c r="B573" s="46">
        <v>4</v>
      </c>
      <c r="C573" s="46">
        <v>35</v>
      </c>
      <c r="D573" s="46">
        <v>1</v>
      </c>
    </row>
    <row r="574" spans="1:4">
      <c r="A574" t="s">
        <v>13</v>
      </c>
      <c r="B574" s="46">
        <v>5</v>
      </c>
      <c r="C574" s="46">
        <v>27</v>
      </c>
      <c r="D574" s="52">
        <v>8</v>
      </c>
    </row>
    <row r="576" spans="1:4" ht="12.95">
      <c r="A576" s="89" t="s">
        <v>87</v>
      </c>
      <c r="B576" s="43" t="s">
        <v>74</v>
      </c>
      <c r="C576" s="43" t="s">
        <v>75</v>
      </c>
      <c r="D576" s="43" t="s">
        <v>76</v>
      </c>
    </row>
    <row r="577" spans="1:4">
      <c r="A577" t="s">
        <v>2</v>
      </c>
      <c r="B577" s="12">
        <v>0.05</v>
      </c>
      <c r="C577" s="12">
        <v>0.4375</v>
      </c>
      <c r="D577" s="12">
        <v>1.2500000000000001E-2</v>
      </c>
    </row>
    <row r="578" spans="1:4">
      <c r="A578" t="s">
        <v>13</v>
      </c>
      <c r="B578" s="12">
        <v>6.25E-2</v>
      </c>
      <c r="C578" s="12">
        <v>0.33750000000000002</v>
      </c>
      <c r="D578" s="12">
        <v>0.1</v>
      </c>
    </row>
    <row r="601" spans="1:4" ht="12.95">
      <c r="A601" s="89" t="s">
        <v>88</v>
      </c>
      <c r="B601" s="43" t="s">
        <v>74</v>
      </c>
      <c r="C601" s="43" t="s">
        <v>75</v>
      </c>
      <c r="D601" s="43" t="s">
        <v>76</v>
      </c>
    </row>
    <row r="602" spans="1:4">
      <c r="A602" t="s">
        <v>2</v>
      </c>
      <c r="B602" s="45">
        <v>0</v>
      </c>
      <c r="C602" s="46">
        <v>38</v>
      </c>
      <c r="D602" s="47">
        <v>2</v>
      </c>
    </row>
    <row r="603" spans="1:4">
      <c r="A603" t="s">
        <v>13</v>
      </c>
      <c r="B603" s="45">
        <v>6</v>
      </c>
      <c r="C603" s="46">
        <v>28</v>
      </c>
      <c r="D603" s="51">
        <v>6</v>
      </c>
    </row>
    <row r="605" spans="1:4" ht="12.95">
      <c r="A605" s="89" t="s">
        <v>88</v>
      </c>
      <c r="B605" s="43" t="s">
        <v>74</v>
      </c>
      <c r="C605" s="43" t="s">
        <v>75</v>
      </c>
      <c r="D605" s="43" t="s">
        <v>76</v>
      </c>
    </row>
    <row r="606" spans="1:4">
      <c r="A606" t="s">
        <v>2</v>
      </c>
      <c r="B606" s="31">
        <v>0</v>
      </c>
      <c r="C606" s="12">
        <v>0.47499999999999998</v>
      </c>
      <c r="D606" s="40">
        <v>2.5000000000000001E-2</v>
      </c>
    </row>
    <row r="607" spans="1:4">
      <c r="A607" t="s">
        <v>13</v>
      </c>
      <c r="B607" s="31">
        <v>7.4999999999999997E-2</v>
      </c>
      <c r="C607" s="12">
        <v>0.35</v>
      </c>
      <c r="D607" s="40">
        <v>7.4999999999999997E-2</v>
      </c>
    </row>
    <row r="625" spans="1:5" ht="12.95">
      <c r="A625" s="89" t="s">
        <v>89</v>
      </c>
      <c r="B625" s="43" t="s">
        <v>74</v>
      </c>
      <c r="C625" s="43" t="s">
        <v>75</v>
      </c>
      <c r="D625" s="43" t="s">
        <v>76</v>
      </c>
      <c r="E625" s="43" t="s">
        <v>77</v>
      </c>
    </row>
    <row r="626" spans="1:5">
      <c r="A626" t="s">
        <v>2</v>
      </c>
      <c r="B626" s="46">
        <v>5</v>
      </c>
      <c r="C626" s="46">
        <v>28</v>
      </c>
      <c r="D626" s="46">
        <v>5</v>
      </c>
      <c r="E626" s="46">
        <v>2</v>
      </c>
    </row>
    <row r="627" spans="1:5">
      <c r="A627" t="s">
        <v>13</v>
      </c>
      <c r="B627" s="46">
        <v>11</v>
      </c>
      <c r="C627" s="46">
        <v>18</v>
      </c>
      <c r="D627" s="46">
        <v>7</v>
      </c>
      <c r="E627" s="46">
        <v>4</v>
      </c>
    </row>
    <row r="629" spans="1:5" ht="12.95">
      <c r="A629" s="89" t="s">
        <v>89</v>
      </c>
      <c r="B629" s="43" t="s">
        <v>74</v>
      </c>
      <c r="C629" s="43" t="s">
        <v>75</v>
      </c>
      <c r="D629" s="43" t="s">
        <v>76</v>
      </c>
      <c r="E629" s="43" t="s">
        <v>77</v>
      </c>
    </row>
    <row r="630" spans="1:5">
      <c r="A630" t="s">
        <v>2</v>
      </c>
      <c r="B630" s="12">
        <v>6.25E-2</v>
      </c>
      <c r="C630" s="12">
        <v>0.35</v>
      </c>
      <c r="D630" s="12">
        <v>6.25E-2</v>
      </c>
      <c r="E630" s="12">
        <v>2.5000000000000001E-2</v>
      </c>
    </row>
    <row r="631" spans="1:5">
      <c r="A631" t="s">
        <v>13</v>
      </c>
      <c r="B631" s="12">
        <v>0.13750000000000001</v>
      </c>
      <c r="C631" s="12">
        <v>0.22500000000000001</v>
      </c>
      <c r="D631" s="12">
        <v>8.7499999999999994E-2</v>
      </c>
      <c r="E631" s="12">
        <v>0.05</v>
      </c>
    </row>
    <row r="646" spans="1:7">
      <c r="A646" s="135" t="s">
        <v>90</v>
      </c>
      <c r="B646" s="42" t="s">
        <v>74</v>
      </c>
      <c r="C646" s="30">
        <v>3</v>
      </c>
      <c r="D646" s="45">
        <v>4</v>
      </c>
      <c r="E646" s="31">
        <v>0.05</v>
      </c>
      <c r="F646" s="45">
        <v>8</v>
      </c>
      <c r="G646" s="31">
        <v>0.1</v>
      </c>
    </row>
    <row r="647" spans="1:7">
      <c r="A647" s="136"/>
      <c r="B647" s="43" t="s">
        <v>75</v>
      </c>
      <c r="C647" s="11">
        <v>5</v>
      </c>
      <c r="D647" s="46">
        <v>31</v>
      </c>
      <c r="E647" s="12">
        <v>0.38750000000000001</v>
      </c>
      <c r="F647" s="46">
        <v>21</v>
      </c>
      <c r="G647" s="12">
        <v>0.26250000000000001</v>
      </c>
    </row>
    <row r="648" spans="1:7">
      <c r="A648" s="136"/>
      <c r="B648" s="43" t="s">
        <v>76</v>
      </c>
      <c r="C648" s="11">
        <v>4</v>
      </c>
      <c r="D648" s="46">
        <v>5</v>
      </c>
      <c r="E648" s="12">
        <v>6.25E-2</v>
      </c>
      <c r="F648" s="46">
        <v>9</v>
      </c>
      <c r="G648" s="12">
        <v>0.1125</v>
      </c>
    </row>
    <row r="649" spans="1:7">
      <c r="A649" s="137"/>
      <c r="B649" s="44" t="s">
        <v>77</v>
      </c>
      <c r="C649" s="39">
        <v>1</v>
      </c>
      <c r="D649" s="47">
        <v>0</v>
      </c>
      <c r="E649" s="40">
        <v>0</v>
      </c>
      <c r="F649" s="47">
        <v>2</v>
      </c>
      <c r="G649" s="40">
        <v>2.5000000000000001E-2</v>
      </c>
    </row>
    <row r="652" spans="1:7" ht="26.1">
      <c r="A652" s="96" t="s">
        <v>90</v>
      </c>
      <c r="B652" s="43" t="s">
        <v>74</v>
      </c>
      <c r="C652" s="43" t="s">
        <v>75</v>
      </c>
      <c r="D652" s="43" t="s">
        <v>76</v>
      </c>
      <c r="E652" s="43" t="s">
        <v>77</v>
      </c>
    </row>
    <row r="653" spans="1:7">
      <c r="A653" t="s">
        <v>2</v>
      </c>
      <c r="B653" s="45">
        <v>4</v>
      </c>
      <c r="C653" s="46">
        <v>31</v>
      </c>
      <c r="D653" s="46">
        <v>5</v>
      </c>
      <c r="E653" s="47">
        <v>0</v>
      </c>
    </row>
    <row r="654" spans="1:7">
      <c r="A654" t="s">
        <v>13</v>
      </c>
      <c r="B654" s="45">
        <v>8</v>
      </c>
      <c r="C654" s="46">
        <v>21</v>
      </c>
      <c r="D654" s="46">
        <v>9</v>
      </c>
      <c r="E654" s="47">
        <v>2</v>
      </c>
    </row>
    <row r="656" spans="1:7" ht="26.1">
      <c r="A656" s="96" t="s">
        <v>90</v>
      </c>
      <c r="B656" s="43" t="s">
        <v>74</v>
      </c>
      <c r="C656" s="43" t="s">
        <v>75</v>
      </c>
      <c r="D656" s="43" t="s">
        <v>76</v>
      </c>
      <c r="E656" s="43" t="s">
        <v>77</v>
      </c>
    </row>
    <row r="657" spans="1:5">
      <c r="A657" t="s">
        <v>2</v>
      </c>
      <c r="B657" s="31">
        <v>0.05</v>
      </c>
      <c r="C657" s="12">
        <v>0.38750000000000001</v>
      </c>
      <c r="D657" s="12">
        <v>6.25E-2</v>
      </c>
      <c r="E657" s="40">
        <v>0</v>
      </c>
    </row>
    <row r="658" spans="1:5">
      <c r="A658" t="s">
        <v>13</v>
      </c>
      <c r="B658" s="31">
        <v>0.1</v>
      </c>
      <c r="C658" s="12">
        <v>0.26250000000000001</v>
      </c>
      <c r="D658" s="12">
        <v>0.1125</v>
      </c>
      <c r="E658" s="40">
        <v>2.5000000000000001E-2</v>
      </c>
    </row>
    <row r="660" spans="1:5">
      <c r="A660" s="97"/>
    </row>
    <row r="661" spans="1:5">
      <c r="A661" s="97"/>
    </row>
    <row r="679" spans="1:5" ht="26.1">
      <c r="A679" s="96" t="s">
        <v>91</v>
      </c>
      <c r="B679" s="43" t="s">
        <v>74</v>
      </c>
      <c r="C679" s="43" t="s">
        <v>75</v>
      </c>
      <c r="D679" s="43" t="s">
        <v>76</v>
      </c>
      <c r="E679" s="43" t="s">
        <v>77</v>
      </c>
    </row>
    <row r="680" spans="1:5">
      <c r="A680" t="s">
        <v>2</v>
      </c>
      <c r="B680" s="46">
        <v>4</v>
      </c>
      <c r="C680" s="46">
        <v>31</v>
      </c>
      <c r="D680" s="46">
        <v>5</v>
      </c>
      <c r="E680" s="46">
        <v>0</v>
      </c>
    </row>
    <row r="681" spans="1:5">
      <c r="A681" t="s">
        <v>13</v>
      </c>
      <c r="B681" s="46">
        <v>8</v>
      </c>
      <c r="C681" s="46">
        <v>22</v>
      </c>
      <c r="D681" s="46">
        <v>9</v>
      </c>
      <c r="E681" s="46">
        <v>1</v>
      </c>
    </row>
    <row r="683" spans="1:5" ht="26.1">
      <c r="A683" s="96" t="s">
        <v>91</v>
      </c>
      <c r="B683" s="43" t="s">
        <v>74</v>
      </c>
      <c r="C683" s="43" t="s">
        <v>75</v>
      </c>
      <c r="D683" s="43" t="s">
        <v>76</v>
      </c>
      <c r="E683" s="43" t="s">
        <v>77</v>
      </c>
    </row>
    <row r="684" spans="1:5">
      <c r="A684" t="s">
        <v>2</v>
      </c>
      <c r="B684" s="12">
        <v>0.05</v>
      </c>
      <c r="C684" s="12">
        <v>0.38750000000000001</v>
      </c>
      <c r="D684" s="12">
        <v>6.25E-2</v>
      </c>
      <c r="E684" s="12">
        <v>0</v>
      </c>
    </row>
    <row r="685" spans="1:5">
      <c r="A685" t="s">
        <v>13</v>
      </c>
      <c r="B685" s="12">
        <v>0.1</v>
      </c>
      <c r="C685" s="12">
        <v>0.27500000000000002</v>
      </c>
      <c r="D685" s="12">
        <v>0.1125</v>
      </c>
      <c r="E685" s="12">
        <v>1.2500000000000001E-2</v>
      </c>
    </row>
    <row r="703" spans="1:5" ht="12.95">
      <c r="A703" s="96" t="s">
        <v>92</v>
      </c>
      <c r="B703" s="43" t="s">
        <v>74</v>
      </c>
      <c r="C703" s="43" t="s">
        <v>75</v>
      </c>
      <c r="D703" s="43" t="s">
        <v>76</v>
      </c>
      <c r="E703" s="43" t="s">
        <v>77</v>
      </c>
    </row>
    <row r="704" spans="1:5">
      <c r="A704" t="s">
        <v>2</v>
      </c>
      <c r="B704" s="45">
        <v>4</v>
      </c>
      <c r="C704" s="46">
        <v>32</v>
      </c>
      <c r="D704" s="46">
        <v>3</v>
      </c>
      <c r="E704" s="47">
        <v>1</v>
      </c>
    </row>
    <row r="705" spans="1:5">
      <c r="A705" t="s">
        <v>13</v>
      </c>
      <c r="B705" s="45">
        <v>8</v>
      </c>
      <c r="C705" s="46">
        <v>20</v>
      </c>
      <c r="D705" s="52">
        <v>11</v>
      </c>
      <c r="E705" s="47">
        <v>1</v>
      </c>
    </row>
    <row r="707" spans="1:5" ht="12.95">
      <c r="A707" s="96" t="s">
        <v>92</v>
      </c>
      <c r="B707" s="43" t="s">
        <v>74</v>
      </c>
      <c r="C707" s="43" t="s">
        <v>75</v>
      </c>
      <c r="D707" s="43" t="s">
        <v>76</v>
      </c>
      <c r="E707" s="43" t="s">
        <v>77</v>
      </c>
    </row>
    <row r="708" spans="1:5">
      <c r="A708" t="s">
        <v>2</v>
      </c>
      <c r="B708" s="31">
        <v>0.05</v>
      </c>
      <c r="C708" s="12">
        <v>0.4</v>
      </c>
      <c r="D708" s="12">
        <v>3.7499999999999999E-2</v>
      </c>
      <c r="E708" s="40">
        <v>1.2500000000000001E-2</v>
      </c>
    </row>
    <row r="709" spans="1:5">
      <c r="A709" t="s">
        <v>13</v>
      </c>
      <c r="B709" s="31">
        <v>0.1</v>
      </c>
      <c r="C709" s="12">
        <v>0.25</v>
      </c>
      <c r="D709" s="12">
        <v>0.13750000000000001</v>
      </c>
      <c r="E709" s="40">
        <v>1.2500000000000001E-2</v>
      </c>
    </row>
    <row r="727" spans="1:5" ht="12.95">
      <c r="A727" s="96" t="s">
        <v>93</v>
      </c>
      <c r="B727" s="43" t="s">
        <v>74</v>
      </c>
      <c r="C727" s="43" t="s">
        <v>75</v>
      </c>
      <c r="D727" s="43" t="s">
        <v>76</v>
      </c>
      <c r="E727" s="43" t="s">
        <v>77</v>
      </c>
    </row>
    <row r="728" spans="1:5">
      <c r="A728" t="s">
        <v>2</v>
      </c>
      <c r="B728" s="46">
        <v>4</v>
      </c>
      <c r="C728" s="52">
        <v>31</v>
      </c>
      <c r="D728" s="46">
        <v>2</v>
      </c>
      <c r="E728" s="46">
        <v>3</v>
      </c>
    </row>
    <row r="729" spans="1:5">
      <c r="A729" t="s">
        <v>13</v>
      </c>
      <c r="B729" s="52">
        <v>11</v>
      </c>
      <c r="C729" s="46">
        <v>16</v>
      </c>
      <c r="D729" s="46">
        <v>10</v>
      </c>
      <c r="E729" s="46">
        <v>3</v>
      </c>
    </row>
    <row r="731" spans="1:5" ht="12.95">
      <c r="A731" s="96" t="s">
        <v>93</v>
      </c>
      <c r="B731" s="43" t="s">
        <v>74</v>
      </c>
      <c r="C731" s="43" t="s">
        <v>75</v>
      </c>
      <c r="D731" s="43" t="s">
        <v>76</v>
      </c>
      <c r="E731" s="43" t="s">
        <v>77</v>
      </c>
    </row>
    <row r="732" spans="1:5">
      <c r="A732" t="s">
        <v>2</v>
      </c>
      <c r="B732" s="12">
        <v>0.05</v>
      </c>
      <c r="C732" s="12">
        <v>0.38750000000000001</v>
      </c>
      <c r="D732" s="12">
        <v>2.5000000000000001E-2</v>
      </c>
      <c r="E732" s="12">
        <v>3.7499999999999999E-2</v>
      </c>
    </row>
    <row r="733" spans="1:5">
      <c r="A733" t="s">
        <v>13</v>
      </c>
      <c r="B733" s="12">
        <v>0.13750000000000001</v>
      </c>
      <c r="C733" s="12">
        <v>0.2</v>
      </c>
      <c r="D733" s="12">
        <v>0.125</v>
      </c>
      <c r="E733" s="12">
        <v>3.7499999999999999E-2</v>
      </c>
    </row>
    <row r="756" spans="1:5" ht="26.1">
      <c r="A756" s="96" t="s">
        <v>94</v>
      </c>
      <c r="B756" s="43" t="s">
        <v>74</v>
      </c>
      <c r="C756" s="43" t="s">
        <v>75</v>
      </c>
      <c r="D756" s="43" t="s">
        <v>76</v>
      </c>
      <c r="E756" s="43" t="s">
        <v>77</v>
      </c>
    </row>
    <row r="757" spans="1:5">
      <c r="A757" t="s">
        <v>2</v>
      </c>
      <c r="B757" s="45">
        <v>2</v>
      </c>
      <c r="C757" s="52">
        <v>30</v>
      </c>
      <c r="D757" s="46">
        <v>4</v>
      </c>
      <c r="E757" s="47">
        <v>4</v>
      </c>
    </row>
    <row r="758" spans="1:5">
      <c r="A758" t="s">
        <v>13</v>
      </c>
      <c r="B758" s="53">
        <v>15</v>
      </c>
      <c r="C758" s="46">
        <v>16</v>
      </c>
      <c r="D758" s="46">
        <v>6</v>
      </c>
      <c r="E758" s="47">
        <v>3</v>
      </c>
    </row>
    <row r="760" spans="1:5" ht="26.1">
      <c r="A760" s="96" t="s">
        <v>94</v>
      </c>
      <c r="B760" s="43" t="s">
        <v>74</v>
      </c>
      <c r="C760" s="43" t="s">
        <v>75</v>
      </c>
      <c r="D760" s="43" t="s">
        <v>76</v>
      </c>
      <c r="E760" s="43" t="s">
        <v>77</v>
      </c>
    </row>
    <row r="761" spans="1:5">
      <c r="A761" t="s">
        <v>2</v>
      </c>
      <c r="B761" s="31">
        <v>2.5000000000000001E-2</v>
      </c>
      <c r="C761" s="12">
        <v>0.375</v>
      </c>
      <c r="D761" s="12">
        <v>0.05</v>
      </c>
      <c r="E761" s="40">
        <v>0.05</v>
      </c>
    </row>
    <row r="762" spans="1:5">
      <c r="A762" t="s">
        <v>13</v>
      </c>
      <c r="B762" s="31">
        <v>0.1875</v>
      </c>
      <c r="C762" s="12">
        <v>0.2</v>
      </c>
      <c r="D762" s="12">
        <v>7.4999999999999997E-2</v>
      </c>
      <c r="E762" s="40">
        <v>3.7499999999999999E-2</v>
      </c>
    </row>
    <row r="781" spans="1:5" ht="12.95">
      <c r="A781" s="96" t="s">
        <v>95</v>
      </c>
      <c r="B781" s="43" t="s">
        <v>74</v>
      </c>
      <c r="C781" s="43" t="s">
        <v>75</v>
      </c>
      <c r="D781" s="43" t="s">
        <v>76</v>
      </c>
      <c r="E781" s="43" t="s">
        <v>77</v>
      </c>
    </row>
    <row r="782" spans="1:5">
      <c r="A782" t="s">
        <v>2</v>
      </c>
      <c r="B782" s="46">
        <v>2</v>
      </c>
      <c r="C782" s="46">
        <v>33</v>
      </c>
      <c r="D782" s="46">
        <v>4</v>
      </c>
      <c r="E782" s="46">
        <v>1</v>
      </c>
    </row>
    <row r="783" spans="1:5">
      <c r="A783" t="s">
        <v>13</v>
      </c>
      <c r="B783" s="52">
        <v>6</v>
      </c>
      <c r="C783" s="46">
        <v>22</v>
      </c>
      <c r="D783" s="52">
        <v>12</v>
      </c>
      <c r="E783" s="46">
        <v>0</v>
      </c>
    </row>
    <row r="785" spans="1:7" ht="12.95">
      <c r="A785" s="96" t="s">
        <v>95</v>
      </c>
      <c r="B785" s="43" t="s">
        <v>74</v>
      </c>
      <c r="C785" s="43" t="s">
        <v>75</v>
      </c>
      <c r="D785" s="43" t="s">
        <v>76</v>
      </c>
      <c r="E785" s="43" t="s">
        <v>77</v>
      </c>
    </row>
    <row r="786" spans="1:7">
      <c r="A786" t="s">
        <v>2</v>
      </c>
      <c r="B786" s="12">
        <v>2.5000000000000001E-2</v>
      </c>
      <c r="C786" s="12">
        <v>0.41249999999999998</v>
      </c>
      <c r="D786" s="12">
        <v>0.05</v>
      </c>
      <c r="E786" s="12">
        <v>1.2500000000000001E-2</v>
      </c>
    </row>
    <row r="787" spans="1:7">
      <c r="A787" t="s">
        <v>13</v>
      </c>
      <c r="B787" s="12">
        <v>7.4999999999999997E-2</v>
      </c>
      <c r="C787" s="12">
        <v>0.27500000000000002</v>
      </c>
      <c r="D787" s="12">
        <v>0.15</v>
      </c>
      <c r="E787" s="12">
        <v>0</v>
      </c>
    </row>
    <row r="800" spans="1:7">
      <c r="A800" s="135" t="s">
        <v>96</v>
      </c>
      <c r="B800" s="42" t="s">
        <v>74</v>
      </c>
      <c r="C800" s="30">
        <v>3</v>
      </c>
      <c r="D800" s="45">
        <v>3</v>
      </c>
      <c r="E800" s="31">
        <v>3.7499999999999999E-2</v>
      </c>
      <c r="F800" s="53">
        <v>9</v>
      </c>
      <c r="G800" s="31">
        <v>0.1125</v>
      </c>
    </row>
    <row r="801" spans="1:7">
      <c r="A801" s="136"/>
      <c r="B801" s="43" t="s">
        <v>75</v>
      </c>
      <c r="C801" s="11">
        <v>5</v>
      </c>
      <c r="D801" s="46">
        <v>28</v>
      </c>
      <c r="E801" s="12">
        <v>0.35</v>
      </c>
      <c r="F801" s="46">
        <v>17</v>
      </c>
      <c r="G801" s="12">
        <v>0.21249999999999999</v>
      </c>
    </row>
    <row r="802" spans="1:7">
      <c r="A802" s="136"/>
      <c r="B802" s="43" t="s">
        <v>76</v>
      </c>
      <c r="C802" s="11">
        <v>4</v>
      </c>
      <c r="D802" s="46">
        <v>6</v>
      </c>
      <c r="E802" s="12">
        <v>7.4999999999999997E-2</v>
      </c>
      <c r="F802" s="52">
        <v>13</v>
      </c>
      <c r="G802" s="12">
        <v>0.16250000000000001</v>
      </c>
    </row>
    <row r="803" spans="1:7">
      <c r="A803" s="137"/>
      <c r="B803" s="44" t="s">
        <v>77</v>
      </c>
      <c r="C803" s="39">
        <v>1</v>
      </c>
      <c r="D803" s="47">
        <v>3</v>
      </c>
      <c r="E803" s="40">
        <v>3.7499999999999999E-2</v>
      </c>
      <c r="F803" s="47">
        <v>1</v>
      </c>
      <c r="G803" s="40">
        <v>1.2500000000000001E-2</v>
      </c>
    </row>
    <row r="806" spans="1:7" ht="12.95">
      <c r="A806" s="96" t="s">
        <v>96</v>
      </c>
      <c r="B806" s="43" t="s">
        <v>74</v>
      </c>
      <c r="C806" s="43" t="s">
        <v>75</v>
      </c>
      <c r="D806" s="43" t="s">
        <v>76</v>
      </c>
      <c r="E806" s="43" t="s">
        <v>77</v>
      </c>
    </row>
    <row r="807" spans="1:7">
      <c r="A807" t="s">
        <v>2</v>
      </c>
      <c r="B807" s="45">
        <v>3</v>
      </c>
      <c r="C807" s="46">
        <v>28</v>
      </c>
      <c r="D807" s="46">
        <v>6</v>
      </c>
      <c r="E807" s="47">
        <v>3</v>
      </c>
    </row>
    <row r="808" spans="1:7">
      <c r="A808" t="s">
        <v>13</v>
      </c>
      <c r="B808" s="53">
        <v>9</v>
      </c>
      <c r="C808" s="46">
        <v>17</v>
      </c>
      <c r="D808" s="52">
        <v>13</v>
      </c>
      <c r="E808" s="47">
        <v>1</v>
      </c>
    </row>
    <row r="810" spans="1:7" ht="12.95">
      <c r="A810" s="96" t="s">
        <v>96</v>
      </c>
      <c r="B810" s="43" t="s">
        <v>74</v>
      </c>
      <c r="C810" s="43" t="s">
        <v>75</v>
      </c>
      <c r="D810" s="43" t="s">
        <v>76</v>
      </c>
      <c r="E810" s="43" t="s">
        <v>77</v>
      </c>
    </row>
    <row r="811" spans="1:7">
      <c r="A811" t="s">
        <v>2</v>
      </c>
      <c r="B811" s="31">
        <v>3.7499999999999999E-2</v>
      </c>
      <c r="C811" s="12">
        <v>0.35</v>
      </c>
      <c r="D811" s="12">
        <v>7.4999999999999997E-2</v>
      </c>
      <c r="E811" s="40">
        <v>3.7499999999999999E-2</v>
      </c>
    </row>
    <row r="812" spans="1:7">
      <c r="A812" t="s">
        <v>13</v>
      </c>
      <c r="B812" s="31">
        <v>0.1125</v>
      </c>
      <c r="C812" s="12">
        <v>0.21249999999999999</v>
      </c>
      <c r="D812" s="12">
        <v>0.16250000000000001</v>
      </c>
      <c r="E812" s="40">
        <v>1.2500000000000001E-2</v>
      </c>
    </row>
  </sheetData>
  <mergeCells count="5">
    <mergeCell ref="A800:A803"/>
    <mergeCell ref="A646:A649"/>
    <mergeCell ref="A486:A489"/>
    <mergeCell ref="A275:A280"/>
    <mergeCell ref="A273:A27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ABF44-DC11-4C50-9693-D6B8C9C812AA}">
  <dimension ref="A3:K68"/>
  <sheetViews>
    <sheetView topLeftCell="A33" zoomScale="61" workbookViewId="0">
      <selection activeCell="A66" sqref="A66:K68"/>
    </sheetView>
  </sheetViews>
  <sheetFormatPr defaultColWidth="11.42578125" defaultRowHeight="12.6"/>
  <cols>
    <col min="1" max="1" width="31.28515625" customWidth="1"/>
    <col min="11" max="11" width="15" customWidth="1"/>
  </cols>
  <sheetData>
    <row r="3" spans="1:3">
      <c r="A3" s="9" t="s">
        <v>99</v>
      </c>
    </row>
    <row r="5" spans="1:3" ht="12.95">
      <c r="A5" s="85" t="s">
        <v>100</v>
      </c>
      <c r="B5" s="85" t="s">
        <v>101</v>
      </c>
      <c r="C5" s="85" t="s">
        <v>12</v>
      </c>
    </row>
    <row r="6" spans="1:3">
      <c r="A6" s="84" t="s">
        <v>15</v>
      </c>
      <c r="B6" s="83">
        <v>18</v>
      </c>
      <c r="C6" s="82">
        <v>0.22500000000000001</v>
      </c>
    </row>
    <row r="7" spans="1:3" ht="12.6" customHeight="1">
      <c r="A7" s="84" t="s">
        <v>16</v>
      </c>
      <c r="B7" s="83">
        <v>19</v>
      </c>
      <c r="C7" s="82">
        <v>0.23749999999999999</v>
      </c>
    </row>
    <row r="8" spans="1:3">
      <c r="A8" s="84" t="s">
        <v>17</v>
      </c>
      <c r="B8" s="83">
        <v>3</v>
      </c>
      <c r="C8" s="82">
        <v>3.7499999999999999E-2</v>
      </c>
    </row>
    <row r="25" spans="1:3">
      <c r="A25" s="9" t="s">
        <v>102</v>
      </c>
    </row>
    <row r="28" spans="1:3" ht="12.95">
      <c r="A28" s="85" t="s">
        <v>100</v>
      </c>
      <c r="B28" s="85" t="s">
        <v>101</v>
      </c>
      <c r="C28" s="85" t="s">
        <v>12</v>
      </c>
    </row>
    <row r="29" spans="1:3">
      <c r="A29" s="84" t="s">
        <v>15</v>
      </c>
      <c r="B29" s="83">
        <v>11</v>
      </c>
      <c r="C29" s="82">
        <v>0.13750000000000001</v>
      </c>
    </row>
    <row r="30" spans="1:3">
      <c r="A30" s="84" t="s">
        <v>16</v>
      </c>
      <c r="B30" s="83">
        <v>17</v>
      </c>
      <c r="C30" s="82">
        <v>0.21249999999999999</v>
      </c>
    </row>
    <row r="31" spans="1:3">
      <c r="A31" s="84" t="s">
        <v>17</v>
      </c>
      <c r="B31" s="83">
        <v>12</v>
      </c>
      <c r="C31" s="82">
        <v>0.15</v>
      </c>
    </row>
    <row r="47" spans="1:6">
      <c r="A47" t="s">
        <v>103</v>
      </c>
      <c r="B47" t="s">
        <v>15</v>
      </c>
      <c r="C47">
        <v>18</v>
      </c>
      <c r="D47" s="86">
        <v>0.22500000000000001</v>
      </c>
      <c r="E47">
        <v>11</v>
      </c>
      <c r="F47" s="86">
        <v>0.13750000000000001</v>
      </c>
    </row>
    <row r="48" spans="1:6">
      <c r="B48" t="s">
        <v>16</v>
      </c>
      <c r="C48">
        <v>19</v>
      </c>
      <c r="D48" s="86">
        <v>0.23749999999999999</v>
      </c>
      <c r="E48">
        <v>17</v>
      </c>
      <c r="F48" s="86">
        <v>0.21249999999999999</v>
      </c>
    </row>
    <row r="49" spans="1:6">
      <c r="B49" t="s">
        <v>17</v>
      </c>
      <c r="C49">
        <v>3</v>
      </c>
      <c r="D49" s="86">
        <v>3.7499999999999999E-2</v>
      </c>
      <c r="E49">
        <v>12</v>
      </c>
      <c r="F49" s="86">
        <v>0.15</v>
      </c>
    </row>
    <row r="51" spans="1:6" ht="12.95">
      <c r="A51" s="89" t="s">
        <v>105</v>
      </c>
      <c r="B51" s="88" t="s">
        <v>15</v>
      </c>
      <c r="C51" s="88" t="s">
        <v>16</v>
      </c>
      <c r="D51" s="88" t="s">
        <v>17</v>
      </c>
    </row>
    <row r="52" spans="1:6">
      <c r="A52" t="s">
        <v>2</v>
      </c>
      <c r="B52">
        <v>18</v>
      </c>
      <c r="C52">
        <v>19</v>
      </c>
      <c r="D52" s="87">
        <v>3</v>
      </c>
    </row>
    <row r="53" spans="1:6">
      <c r="A53" t="s">
        <v>13</v>
      </c>
      <c r="B53">
        <v>11</v>
      </c>
      <c r="C53">
        <v>17</v>
      </c>
      <c r="D53" s="87">
        <v>12</v>
      </c>
    </row>
    <row r="55" spans="1:6" ht="12.95">
      <c r="A55" s="89" t="s">
        <v>105</v>
      </c>
      <c r="B55" s="88" t="s">
        <v>15</v>
      </c>
      <c r="C55" s="88" t="s">
        <v>16</v>
      </c>
      <c r="D55" s="88" t="s">
        <v>17</v>
      </c>
    </row>
    <row r="56" spans="1:6">
      <c r="A56" t="s">
        <v>2</v>
      </c>
      <c r="B56" s="86">
        <v>0.22500000000000001</v>
      </c>
      <c r="C56" s="86">
        <v>0.23749999999999999</v>
      </c>
      <c r="D56" s="86">
        <v>3.7499999999999999E-2</v>
      </c>
    </row>
    <row r="57" spans="1:6">
      <c r="A57" t="s">
        <v>13</v>
      </c>
      <c r="B57" s="86">
        <v>0.13750000000000001</v>
      </c>
      <c r="C57" s="86">
        <v>0.21249999999999999</v>
      </c>
      <c r="D57" s="86">
        <v>0.15</v>
      </c>
    </row>
    <row r="66" spans="1:11">
      <c r="A66" s="139" t="s">
        <v>18</v>
      </c>
      <c r="B66" s="43" t="s">
        <v>16</v>
      </c>
      <c r="C66" s="11">
        <v>3</v>
      </c>
      <c r="D66" s="46">
        <v>17</v>
      </c>
      <c r="E66" s="12">
        <v>0.21249999999999999</v>
      </c>
      <c r="F66" s="46">
        <v>20</v>
      </c>
      <c r="G66" s="12">
        <v>0.25</v>
      </c>
      <c r="H66" s="46">
        <v>37</v>
      </c>
      <c r="I66" s="12">
        <v>0.46250000000000002</v>
      </c>
      <c r="J66" s="76">
        <f>+(C66*D66+C67*D67+C68*D68)/40</f>
        <v>3.75</v>
      </c>
      <c r="K66" s="77">
        <f>+(C66*F66+C67*F67+C68*F68)/40</f>
        <v>2.7</v>
      </c>
    </row>
    <row r="67" spans="1:11">
      <c r="A67" s="136"/>
      <c r="B67" s="43" t="s">
        <v>15</v>
      </c>
      <c r="C67" s="11">
        <v>5</v>
      </c>
      <c r="D67" s="52">
        <v>19</v>
      </c>
      <c r="E67" s="12">
        <v>0.23749999999999999</v>
      </c>
      <c r="F67" s="46">
        <v>7</v>
      </c>
      <c r="G67" s="12">
        <v>8.7499999999999994E-2</v>
      </c>
      <c r="H67" s="46">
        <v>26</v>
      </c>
      <c r="I67" s="12">
        <v>0.32500000000000001</v>
      </c>
      <c r="J67" s="76"/>
      <c r="K67" s="77"/>
    </row>
    <row r="68" spans="1:11">
      <c r="A68" s="136"/>
      <c r="B68" s="43" t="s">
        <v>17</v>
      </c>
      <c r="C68" s="11">
        <v>1</v>
      </c>
      <c r="D68" s="46">
        <v>4</v>
      </c>
      <c r="E68" s="12">
        <v>0.05</v>
      </c>
      <c r="F68" s="46">
        <v>13</v>
      </c>
      <c r="G68" s="12">
        <v>0.16250000000000001</v>
      </c>
      <c r="H68" s="46">
        <v>17</v>
      </c>
      <c r="I68" s="12">
        <v>0.21249999999999999</v>
      </c>
      <c r="J68" s="76"/>
      <c r="K68" s="77"/>
    </row>
  </sheetData>
  <mergeCells count="1">
    <mergeCell ref="A66:A6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4A16-7FA5-4453-AC5B-788E6101C3C4}">
  <dimension ref="A1:K3"/>
  <sheetViews>
    <sheetView workbookViewId="0">
      <selection activeCell="L18" sqref="L18"/>
    </sheetView>
  </sheetViews>
  <sheetFormatPr defaultColWidth="11.42578125" defaultRowHeight="12.6"/>
  <sheetData>
    <row r="1" spans="1:11">
      <c r="A1" s="139" t="s">
        <v>18</v>
      </c>
      <c r="B1" s="43" t="s">
        <v>16</v>
      </c>
      <c r="C1" s="11">
        <v>3</v>
      </c>
      <c r="D1" s="46">
        <v>17</v>
      </c>
      <c r="E1" s="12">
        <v>0.21249999999999999</v>
      </c>
      <c r="F1" s="46">
        <v>20</v>
      </c>
      <c r="G1" s="12">
        <v>0.25</v>
      </c>
      <c r="H1" s="46">
        <v>37</v>
      </c>
      <c r="I1" s="12">
        <v>0.46250000000000002</v>
      </c>
      <c r="J1" s="76">
        <f>+(C1*D1+C2*D2+C3*D3)/40</f>
        <v>3.75</v>
      </c>
      <c r="K1" s="77">
        <f>+(C1*F1+C2*F2+C3*F3)/40</f>
        <v>2.7</v>
      </c>
    </row>
    <row r="2" spans="1:11">
      <c r="A2" s="136"/>
      <c r="B2" s="43" t="s">
        <v>15</v>
      </c>
      <c r="C2" s="11">
        <v>5</v>
      </c>
      <c r="D2" s="52">
        <v>19</v>
      </c>
      <c r="E2" s="12">
        <v>0.23749999999999999</v>
      </c>
      <c r="F2" s="46">
        <v>7</v>
      </c>
      <c r="G2" s="12">
        <v>8.7499999999999994E-2</v>
      </c>
      <c r="H2" s="46">
        <v>26</v>
      </c>
      <c r="I2" s="12">
        <v>0.32500000000000001</v>
      </c>
      <c r="J2" s="76"/>
      <c r="K2" s="77"/>
    </row>
    <row r="3" spans="1:11">
      <c r="A3" s="136"/>
      <c r="B3" s="43" t="s">
        <v>17</v>
      </c>
      <c r="C3" s="11">
        <v>1</v>
      </c>
      <c r="D3" s="46">
        <v>4</v>
      </c>
      <c r="E3" s="12">
        <v>0.05</v>
      </c>
      <c r="F3" s="46">
        <v>13</v>
      </c>
      <c r="G3" s="12">
        <v>0.16250000000000001</v>
      </c>
      <c r="H3" s="46">
        <v>17</v>
      </c>
      <c r="I3" s="12">
        <v>0.21249999999999999</v>
      </c>
      <c r="J3" s="76"/>
      <c r="K3" s="77"/>
    </row>
  </sheetData>
  <mergeCells count="1">
    <mergeCell ref="A1:A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76DB6-84AB-4EBD-A04D-FB9034E541BF}">
  <dimension ref="A1"/>
  <sheetViews>
    <sheetView workbookViewId="0"/>
  </sheetViews>
  <sheetFormatPr defaultColWidth="11.42578125" defaultRowHeight="12.6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204AD-EB58-4BD1-AC31-9E81FAF6143D}">
  <dimension ref="A1:A9"/>
  <sheetViews>
    <sheetView workbookViewId="0">
      <selection activeCell="A6" sqref="A6"/>
    </sheetView>
  </sheetViews>
  <sheetFormatPr defaultColWidth="11.42578125" defaultRowHeight="12.6"/>
  <cols>
    <col min="1" max="1" width="51.85546875" customWidth="1"/>
  </cols>
  <sheetData>
    <row r="1" spans="1:1" ht="15.6">
      <c r="A1" s="5" t="s">
        <v>116</v>
      </c>
    </row>
    <row r="2" spans="1:1" ht="15.6">
      <c r="A2" s="5" t="s">
        <v>117</v>
      </c>
    </row>
    <row r="3" spans="1:1" ht="62.1">
      <c r="A3" s="6" t="s">
        <v>118</v>
      </c>
    </row>
    <row r="4" spans="1:1" ht="15.6">
      <c r="A4" s="7" t="s">
        <v>119</v>
      </c>
    </row>
    <row r="5" spans="1:1" ht="62.1">
      <c r="A5" s="8" t="s">
        <v>120</v>
      </c>
    </row>
    <row r="6" spans="1:1">
      <c r="A6" t="s">
        <v>121</v>
      </c>
    </row>
    <row r="7" spans="1:1">
      <c r="A7" t="s">
        <v>122</v>
      </c>
    </row>
    <row r="8" spans="1:1">
      <c r="A8" t="s">
        <v>123</v>
      </c>
    </row>
    <row r="9" spans="1:1">
      <c r="A9" t="s">
        <v>124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B157D-9FD7-44AB-B14E-C9567E540021}">
  <dimension ref="A2:AJ129"/>
  <sheetViews>
    <sheetView topLeftCell="A15" workbookViewId="0">
      <selection activeCell="V70" sqref="V70"/>
    </sheetView>
  </sheetViews>
  <sheetFormatPr defaultColWidth="11.42578125" defaultRowHeight="12.6"/>
  <cols>
    <col min="1" max="1" width="40.7109375" bestFit="1" customWidth="1"/>
    <col min="2" max="2" width="40.28515625" bestFit="1" customWidth="1"/>
    <col min="3" max="3" width="42.42578125" bestFit="1" customWidth="1"/>
    <col min="4" max="4" width="40.28515625" bestFit="1" customWidth="1"/>
    <col min="5" max="5" width="42.42578125" bestFit="1" customWidth="1"/>
    <col min="6" max="6" width="40.28515625" bestFit="1" customWidth="1"/>
    <col min="7" max="7" width="42.42578125" bestFit="1" customWidth="1"/>
    <col min="8" max="8" width="53.28515625" bestFit="1" customWidth="1"/>
    <col min="9" max="9" width="55.28515625" bestFit="1" customWidth="1"/>
    <col min="10" max="10" width="45.5703125" bestFit="1" customWidth="1"/>
    <col min="11" max="11" width="47.7109375" bestFit="1" customWidth="1"/>
    <col min="15" max="24" width="11.42578125" customWidth="1"/>
  </cols>
  <sheetData>
    <row r="2" spans="13:35">
      <c r="O2" t="s">
        <v>125</v>
      </c>
      <c r="Z2" t="s">
        <v>126</v>
      </c>
    </row>
    <row r="3" spans="13:35" ht="12.95">
      <c r="N3" s="13"/>
      <c r="O3" s="13" t="s">
        <v>127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 t="s">
        <v>127</v>
      </c>
      <c r="AA3" s="13"/>
      <c r="AB3" s="13"/>
      <c r="AC3" s="13"/>
      <c r="AD3" s="13"/>
      <c r="AE3" s="13"/>
      <c r="AF3" s="13"/>
      <c r="AG3" s="13"/>
      <c r="AH3" s="13"/>
      <c r="AI3" s="13"/>
    </row>
    <row r="4" spans="13:35" ht="12.95">
      <c r="N4" s="13"/>
      <c r="O4" s="13" t="s">
        <v>2</v>
      </c>
      <c r="P4" s="13"/>
      <c r="Q4" s="13"/>
      <c r="R4" s="13"/>
      <c r="S4" s="13"/>
      <c r="T4" s="13"/>
      <c r="U4" s="15" t="s">
        <v>128</v>
      </c>
      <c r="V4" s="15" t="s">
        <v>129</v>
      </c>
      <c r="W4" s="13" t="s">
        <v>130</v>
      </c>
      <c r="X4" s="13" t="s">
        <v>131</v>
      </c>
      <c r="Y4" s="13"/>
      <c r="Z4" s="13" t="s">
        <v>3</v>
      </c>
      <c r="AA4" s="13"/>
      <c r="AB4" s="13"/>
      <c r="AC4" s="13"/>
      <c r="AD4" s="13"/>
      <c r="AE4" s="13"/>
      <c r="AF4" s="15" t="s">
        <v>132</v>
      </c>
      <c r="AG4" s="15" t="s">
        <v>133</v>
      </c>
      <c r="AH4" s="13" t="s">
        <v>130</v>
      </c>
      <c r="AI4" s="13" t="s">
        <v>131</v>
      </c>
    </row>
    <row r="5" spans="13:35" ht="12.95">
      <c r="N5" s="13"/>
      <c r="O5" s="13" t="s">
        <v>16</v>
      </c>
      <c r="P5" s="13"/>
      <c r="Q5" s="13" t="s">
        <v>15</v>
      </c>
      <c r="R5" s="13"/>
      <c r="S5" s="13" t="s">
        <v>17</v>
      </c>
      <c r="T5" s="13"/>
      <c r="U5" s="15"/>
      <c r="V5" s="15"/>
      <c r="W5" s="13"/>
      <c r="X5" s="13"/>
      <c r="Y5" s="13"/>
      <c r="Z5" s="13" t="s">
        <v>16</v>
      </c>
      <c r="AA5" s="13"/>
      <c r="AB5" s="13" t="s">
        <v>15</v>
      </c>
      <c r="AC5" s="13"/>
      <c r="AD5" s="13" t="s">
        <v>17</v>
      </c>
      <c r="AE5" s="13"/>
      <c r="AF5" s="15"/>
      <c r="AG5" s="15"/>
      <c r="AH5" s="13"/>
      <c r="AI5" s="13"/>
    </row>
    <row r="6" spans="13:35" ht="12.95">
      <c r="N6" s="14" t="s">
        <v>134</v>
      </c>
      <c r="O6" s="14" t="s">
        <v>135</v>
      </c>
      <c r="P6" s="14" t="s">
        <v>136</v>
      </c>
      <c r="Q6" s="14" t="s">
        <v>135</v>
      </c>
      <c r="R6" s="14" t="s">
        <v>136</v>
      </c>
      <c r="S6" s="14" t="s">
        <v>135</v>
      </c>
      <c r="T6" s="14" t="s">
        <v>136</v>
      </c>
      <c r="U6" s="16"/>
      <c r="V6" s="16"/>
      <c r="W6" s="14"/>
      <c r="X6" s="14"/>
      <c r="Y6" s="14"/>
      <c r="Z6" s="14" t="s">
        <v>135</v>
      </c>
      <c r="AA6" s="14" t="s">
        <v>136</v>
      </c>
      <c r="AB6" s="14" t="s">
        <v>135</v>
      </c>
      <c r="AC6" s="14" t="s">
        <v>136</v>
      </c>
      <c r="AD6" s="14" t="s">
        <v>135</v>
      </c>
      <c r="AE6" s="14" t="s">
        <v>136</v>
      </c>
      <c r="AF6" s="16"/>
      <c r="AG6" s="16"/>
      <c r="AH6" s="14"/>
      <c r="AI6" s="14"/>
    </row>
    <row r="7" spans="13:35">
      <c r="M7" t="s">
        <v>137</v>
      </c>
      <c r="N7" s="11" t="s">
        <v>20</v>
      </c>
      <c r="O7">
        <v>10</v>
      </c>
      <c r="P7" s="12">
        <v>0.25</v>
      </c>
      <c r="Q7">
        <v>10</v>
      </c>
      <c r="R7" s="12">
        <v>0.25</v>
      </c>
      <c r="S7">
        <v>3</v>
      </c>
      <c r="T7" s="12">
        <v>7.4999999999999997E-2</v>
      </c>
      <c r="U7" s="17">
        <v>23</v>
      </c>
      <c r="V7" s="18">
        <v>0.57499999999999996</v>
      </c>
      <c r="W7">
        <v>23</v>
      </c>
      <c r="X7" s="12">
        <v>0.57499999999999996</v>
      </c>
      <c r="Y7" s="12"/>
      <c r="Z7">
        <v>9</v>
      </c>
      <c r="AA7" s="12">
        <v>0.22500000000000001</v>
      </c>
      <c r="AB7">
        <v>7</v>
      </c>
      <c r="AC7" s="12">
        <v>0.17499999999999999</v>
      </c>
      <c r="AD7">
        <v>7</v>
      </c>
      <c r="AE7" s="12">
        <v>0.17499999999999999</v>
      </c>
      <c r="AF7" s="17">
        <v>23</v>
      </c>
      <c r="AG7" s="18">
        <v>0.57499999999999996</v>
      </c>
      <c r="AH7">
        <v>23</v>
      </c>
      <c r="AI7" s="12">
        <v>0.57499999999999996</v>
      </c>
    </row>
    <row r="8" spans="13:35">
      <c r="N8" s="11" t="s">
        <v>23</v>
      </c>
      <c r="O8">
        <v>9</v>
      </c>
      <c r="P8" s="12">
        <v>0.22500000000000001</v>
      </c>
      <c r="Q8">
        <v>8</v>
      </c>
      <c r="R8" s="12">
        <v>0.2</v>
      </c>
      <c r="T8" s="12">
        <v>0</v>
      </c>
      <c r="U8" s="17">
        <v>17</v>
      </c>
      <c r="V8" s="18">
        <v>0.42499999999999999</v>
      </c>
      <c r="W8">
        <v>17</v>
      </c>
      <c r="X8" s="12">
        <v>0.42499999999999999</v>
      </c>
      <c r="Y8" s="12"/>
      <c r="Z8">
        <v>8</v>
      </c>
      <c r="AA8" s="12">
        <v>0.2</v>
      </c>
      <c r="AB8">
        <v>4</v>
      </c>
      <c r="AC8" s="12">
        <v>0.1</v>
      </c>
      <c r="AD8">
        <v>5</v>
      </c>
      <c r="AE8" s="12">
        <v>0.125</v>
      </c>
      <c r="AF8" s="17">
        <v>17</v>
      </c>
      <c r="AG8" s="18">
        <v>0.42499999999999999</v>
      </c>
      <c r="AH8">
        <v>17</v>
      </c>
      <c r="AI8" s="12">
        <v>0.42499999999999999</v>
      </c>
    </row>
    <row r="9" spans="13:35">
      <c r="M9" t="s">
        <v>138</v>
      </c>
      <c r="N9" s="11">
        <v>1</v>
      </c>
      <c r="O9">
        <v>1</v>
      </c>
      <c r="P9" s="12">
        <v>2.5000000000000001E-2</v>
      </c>
      <c r="Q9">
        <v>2</v>
      </c>
      <c r="R9" s="12">
        <v>0.05</v>
      </c>
      <c r="S9">
        <v>1</v>
      </c>
      <c r="T9" s="12">
        <v>2.5000000000000001E-2</v>
      </c>
      <c r="U9" s="17">
        <v>4</v>
      </c>
      <c r="V9" s="18">
        <v>0.1</v>
      </c>
      <c r="W9">
        <v>4</v>
      </c>
      <c r="X9" s="12">
        <v>0.1</v>
      </c>
      <c r="Y9" s="12"/>
      <c r="Z9">
        <v>10</v>
      </c>
      <c r="AA9" s="12">
        <v>0.25</v>
      </c>
      <c r="AB9">
        <v>4</v>
      </c>
      <c r="AC9" s="12">
        <v>0.1</v>
      </c>
      <c r="AD9">
        <v>7</v>
      </c>
      <c r="AE9" s="12">
        <v>0.17499999999999999</v>
      </c>
      <c r="AF9" s="17">
        <v>21</v>
      </c>
      <c r="AG9" s="18">
        <v>0.52500000000000002</v>
      </c>
      <c r="AH9">
        <v>21</v>
      </c>
      <c r="AI9" s="12">
        <v>0.52500000000000002</v>
      </c>
    </row>
    <row r="10" spans="13:35">
      <c r="N10" s="11">
        <v>2</v>
      </c>
      <c r="O10">
        <v>10</v>
      </c>
      <c r="P10" s="12">
        <v>0.25</v>
      </c>
      <c r="Q10">
        <v>4</v>
      </c>
      <c r="R10" s="12">
        <v>0.1</v>
      </c>
      <c r="S10">
        <v>1</v>
      </c>
      <c r="T10" s="12">
        <v>2.5000000000000001E-2</v>
      </c>
      <c r="U10" s="17">
        <v>15</v>
      </c>
      <c r="V10" s="18">
        <v>0.375</v>
      </c>
      <c r="W10">
        <v>15</v>
      </c>
      <c r="X10" s="12">
        <v>0.375</v>
      </c>
      <c r="Y10" s="12"/>
      <c r="Z10">
        <v>4</v>
      </c>
      <c r="AA10" s="12">
        <v>0.1</v>
      </c>
      <c r="AB10">
        <v>3</v>
      </c>
      <c r="AC10" s="12">
        <v>7.4999999999999997E-2</v>
      </c>
      <c r="AD10">
        <v>2</v>
      </c>
      <c r="AE10" s="12">
        <v>0.05</v>
      </c>
      <c r="AF10" s="17">
        <v>9</v>
      </c>
      <c r="AG10" s="18">
        <v>0.22500000000000001</v>
      </c>
      <c r="AH10">
        <v>9</v>
      </c>
      <c r="AI10" s="12">
        <v>0.22500000000000001</v>
      </c>
    </row>
    <row r="11" spans="13:35">
      <c r="N11" s="11">
        <v>3</v>
      </c>
      <c r="O11">
        <v>6</v>
      </c>
      <c r="P11" s="12">
        <v>0.15</v>
      </c>
      <c r="Q11">
        <v>6</v>
      </c>
      <c r="R11" s="12">
        <v>0.15</v>
      </c>
      <c r="S11">
        <v>1</v>
      </c>
      <c r="T11" s="12">
        <v>2.5000000000000001E-2</v>
      </c>
      <c r="U11" s="17">
        <v>13</v>
      </c>
      <c r="V11" s="18">
        <v>0.32500000000000001</v>
      </c>
      <c r="W11">
        <v>13</v>
      </c>
      <c r="X11" s="12">
        <v>0.32500000000000001</v>
      </c>
      <c r="Y11" s="12"/>
      <c r="Z11">
        <v>1</v>
      </c>
      <c r="AA11" s="12">
        <v>2.5000000000000001E-2</v>
      </c>
      <c r="AB11">
        <v>2</v>
      </c>
      <c r="AC11" s="12">
        <v>0.05</v>
      </c>
      <c r="AD11">
        <v>3</v>
      </c>
      <c r="AE11" s="12">
        <v>7.4999999999999997E-2</v>
      </c>
      <c r="AF11" s="17">
        <v>6</v>
      </c>
      <c r="AG11" s="18">
        <v>0.15</v>
      </c>
      <c r="AH11">
        <v>6</v>
      </c>
      <c r="AI11" s="12">
        <v>0.15</v>
      </c>
    </row>
    <row r="12" spans="13:35">
      <c r="N12" s="11">
        <v>4</v>
      </c>
      <c r="O12">
        <v>2</v>
      </c>
      <c r="P12" s="12">
        <v>0.05</v>
      </c>
      <c r="Q12">
        <v>5</v>
      </c>
      <c r="R12" s="12">
        <v>0.125</v>
      </c>
      <c r="T12" s="12">
        <v>0</v>
      </c>
      <c r="U12" s="17">
        <v>7</v>
      </c>
      <c r="V12" s="18">
        <v>0.17499999999999999</v>
      </c>
      <c r="W12">
        <v>7</v>
      </c>
      <c r="X12" s="12">
        <v>0.17499999999999999</v>
      </c>
      <c r="Y12" s="12"/>
      <c r="Z12">
        <v>2</v>
      </c>
      <c r="AA12" s="12">
        <v>0.05</v>
      </c>
      <c r="AB12">
        <v>1</v>
      </c>
      <c r="AC12" s="12">
        <v>2.5000000000000001E-2</v>
      </c>
      <c r="AE12" s="12">
        <v>0</v>
      </c>
      <c r="AF12" s="17">
        <v>3</v>
      </c>
      <c r="AG12" s="18">
        <v>7.4999999999999997E-2</v>
      </c>
      <c r="AH12">
        <v>3</v>
      </c>
      <c r="AI12" s="12">
        <v>7.4999999999999997E-2</v>
      </c>
    </row>
    <row r="13" spans="13:35">
      <c r="N13" s="11">
        <v>5</v>
      </c>
      <c r="P13" s="12">
        <v>0</v>
      </c>
      <c r="Q13">
        <v>1</v>
      </c>
      <c r="R13" s="12">
        <v>2.5000000000000001E-2</v>
      </c>
      <c r="T13" s="12">
        <v>0</v>
      </c>
      <c r="U13" s="17">
        <v>1</v>
      </c>
      <c r="V13" s="18">
        <v>2.5000000000000001E-2</v>
      </c>
      <c r="W13">
        <v>1</v>
      </c>
      <c r="X13" s="12">
        <v>2.5000000000000001E-2</v>
      </c>
      <c r="Y13" s="12"/>
      <c r="AA13" s="12">
        <v>0</v>
      </c>
      <c r="AB13">
        <v>1</v>
      </c>
      <c r="AC13" s="12">
        <v>2.5000000000000001E-2</v>
      </c>
      <c r="AE13" s="12">
        <v>0</v>
      </c>
      <c r="AF13" s="17">
        <v>1</v>
      </c>
      <c r="AG13" s="18">
        <v>2.5000000000000001E-2</v>
      </c>
      <c r="AH13">
        <v>1</v>
      </c>
      <c r="AI13" s="12">
        <v>2.5000000000000001E-2</v>
      </c>
    </row>
    <row r="14" spans="13:35" ht="12.95">
      <c r="M14" t="s">
        <v>139</v>
      </c>
      <c r="N14" s="11" t="s">
        <v>26</v>
      </c>
      <c r="O14">
        <v>2</v>
      </c>
      <c r="P14" s="12">
        <v>0.05</v>
      </c>
      <c r="Q14">
        <v>2</v>
      </c>
      <c r="R14" s="12">
        <v>0.05</v>
      </c>
      <c r="T14" s="12">
        <v>0</v>
      </c>
      <c r="U14" s="17">
        <v>4</v>
      </c>
      <c r="V14" s="18">
        <v>0.1</v>
      </c>
      <c r="W14">
        <v>4</v>
      </c>
      <c r="X14" s="12">
        <v>0.1</v>
      </c>
      <c r="Y14" s="12"/>
      <c r="Z14" s="22"/>
      <c r="AA14" s="23"/>
      <c r="AB14" s="22"/>
      <c r="AC14" s="23"/>
      <c r="AD14" s="22"/>
      <c r="AE14" s="23"/>
      <c r="AF14" s="22"/>
      <c r="AG14" s="23"/>
      <c r="AH14" s="22"/>
      <c r="AI14" s="23"/>
    </row>
    <row r="15" spans="13:35">
      <c r="N15" s="11" t="s">
        <v>27</v>
      </c>
      <c r="O15">
        <v>1</v>
      </c>
      <c r="P15" s="12">
        <v>2.5000000000000001E-2</v>
      </c>
      <c r="Q15">
        <v>1</v>
      </c>
      <c r="R15" s="12">
        <v>2.5000000000000001E-2</v>
      </c>
      <c r="S15">
        <v>2</v>
      </c>
      <c r="T15" s="12">
        <v>0.05</v>
      </c>
      <c r="U15" s="17">
        <v>4</v>
      </c>
      <c r="V15" s="18">
        <v>0.1</v>
      </c>
      <c r="W15">
        <v>4</v>
      </c>
      <c r="X15" s="12">
        <v>0.1</v>
      </c>
      <c r="Y15" s="12"/>
      <c r="Z15">
        <v>1</v>
      </c>
      <c r="AA15" s="12">
        <v>2.5000000000000001E-2</v>
      </c>
      <c r="AB15">
        <v>3</v>
      </c>
      <c r="AC15" s="12">
        <v>7.4999999999999997E-2</v>
      </c>
      <c r="AD15">
        <v>3</v>
      </c>
      <c r="AE15" s="12">
        <v>7.4999999999999997E-2</v>
      </c>
      <c r="AF15" s="17">
        <v>7</v>
      </c>
      <c r="AG15" s="18">
        <v>0.17499999999999999</v>
      </c>
      <c r="AH15">
        <v>7</v>
      </c>
      <c r="AI15" s="12">
        <v>0.17499999999999999</v>
      </c>
    </row>
    <row r="16" spans="13:35">
      <c r="N16" s="11" t="s">
        <v>28</v>
      </c>
      <c r="O16">
        <v>2</v>
      </c>
      <c r="P16" s="12">
        <v>0.05</v>
      </c>
      <c r="Q16">
        <v>8</v>
      </c>
      <c r="R16" s="12">
        <v>0.2</v>
      </c>
      <c r="T16" s="12">
        <v>0</v>
      </c>
      <c r="U16" s="17">
        <v>10</v>
      </c>
      <c r="V16" s="18">
        <v>0.25</v>
      </c>
      <c r="W16">
        <v>10</v>
      </c>
      <c r="X16" s="12">
        <v>0.25</v>
      </c>
      <c r="Y16" s="12"/>
      <c r="Z16">
        <v>5</v>
      </c>
      <c r="AA16" s="12">
        <v>0.125</v>
      </c>
      <c r="AB16">
        <v>2</v>
      </c>
      <c r="AC16" s="12">
        <v>0.05</v>
      </c>
      <c r="AD16">
        <v>3</v>
      </c>
      <c r="AE16" s="12">
        <v>7.4999999999999997E-2</v>
      </c>
      <c r="AF16" s="17">
        <v>10</v>
      </c>
      <c r="AG16" s="18">
        <v>0.25</v>
      </c>
      <c r="AH16">
        <v>10</v>
      </c>
      <c r="AI16" s="12">
        <v>0.25</v>
      </c>
    </row>
    <row r="17" spans="1:35">
      <c r="N17" s="11" t="s">
        <v>29</v>
      </c>
      <c r="O17">
        <v>11</v>
      </c>
      <c r="P17" s="12">
        <v>0.27500000000000002</v>
      </c>
      <c r="Q17">
        <v>3</v>
      </c>
      <c r="R17" s="12">
        <v>7.4999999999999997E-2</v>
      </c>
      <c r="T17" s="12">
        <v>0</v>
      </c>
      <c r="U17" s="17">
        <v>14</v>
      </c>
      <c r="V17" s="18">
        <v>0.35</v>
      </c>
      <c r="W17">
        <v>14</v>
      </c>
      <c r="X17" s="12">
        <v>0.35</v>
      </c>
      <c r="Y17" s="12"/>
      <c r="Z17">
        <v>7</v>
      </c>
      <c r="AA17" s="12">
        <v>0.17499999999999999</v>
      </c>
      <c r="AB17">
        <v>4</v>
      </c>
      <c r="AC17" s="12">
        <v>0.1</v>
      </c>
      <c r="AD17">
        <v>5</v>
      </c>
      <c r="AE17" s="12">
        <v>0.125</v>
      </c>
      <c r="AF17" s="17">
        <v>16</v>
      </c>
      <c r="AG17" s="18">
        <v>0.4</v>
      </c>
      <c r="AH17">
        <v>16</v>
      </c>
      <c r="AI17" s="12">
        <v>0.4</v>
      </c>
    </row>
    <row r="18" spans="1:35">
      <c r="N18" s="11" t="s">
        <v>30</v>
      </c>
      <c r="O18">
        <v>3</v>
      </c>
      <c r="P18" s="12">
        <v>7.4999999999999997E-2</v>
      </c>
      <c r="Q18">
        <v>4</v>
      </c>
      <c r="R18" s="12">
        <v>0.1</v>
      </c>
      <c r="S18">
        <v>1</v>
      </c>
      <c r="T18" s="12">
        <v>2.5000000000000001E-2</v>
      </c>
      <c r="U18" s="17">
        <v>8</v>
      </c>
      <c r="V18" s="18">
        <v>0.2</v>
      </c>
      <c r="W18">
        <v>8</v>
      </c>
      <c r="X18" s="12">
        <v>0.2</v>
      </c>
      <c r="Y18" s="12"/>
      <c r="Z18">
        <v>4</v>
      </c>
      <c r="AA18" s="12">
        <v>0.1</v>
      </c>
      <c r="AB18">
        <v>2</v>
      </c>
      <c r="AC18" s="12">
        <v>0.05</v>
      </c>
      <c r="AD18">
        <v>1</v>
      </c>
      <c r="AE18" s="12">
        <v>2.5000000000000001E-2</v>
      </c>
      <c r="AF18" s="17">
        <v>7</v>
      </c>
      <c r="AG18" s="18">
        <v>0.17499999999999999</v>
      </c>
      <c r="AH18">
        <v>7</v>
      </c>
      <c r="AI18" s="12">
        <v>0.17499999999999999</v>
      </c>
    </row>
    <row r="19" spans="1:35">
      <c r="M19" s="1" t="s">
        <v>31</v>
      </c>
      <c r="N19" s="11" t="s">
        <v>43</v>
      </c>
      <c r="O19">
        <v>15</v>
      </c>
      <c r="P19" s="12">
        <v>0.375</v>
      </c>
      <c r="Q19">
        <v>14</v>
      </c>
      <c r="R19" s="12">
        <v>0.35</v>
      </c>
      <c r="T19" s="12">
        <v>0</v>
      </c>
      <c r="U19" s="17">
        <v>29</v>
      </c>
      <c r="V19" s="18">
        <v>0.72499999999999998</v>
      </c>
      <c r="W19">
        <v>29</v>
      </c>
      <c r="X19" s="12">
        <v>0.72499999999999998</v>
      </c>
      <c r="Y19" s="12"/>
      <c r="Z19">
        <v>13</v>
      </c>
      <c r="AA19" s="12">
        <v>0.32500000000000001</v>
      </c>
      <c r="AB19">
        <v>6</v>
      </c>
      <c r="AC19" s="12">
        <v>0.15</v>
      </c>
      <c r="AD19">
        <v>9</v>
      </c>
      <c r="AE19" s="12">
        <v>0.22500000000000001</v>
      </c>
      <c r="AF19" s="17">
        <v>28</v>
      </c>
      <c r="AG19" s="18">
        <v>0.7</v>
      </c>
      <c r="AH19">
        <v>28</v>
      </c>
      <c r="AI19" s="12">
        <v>0.7</v>
      </c>
    </row>
    <row r="20" spans="1:35">
      <c r="N20" s="11" t="s">
        <v>36</v>
      </c>
      <c r="P20" s="12">
        <v>0</v>
      </c>
      <c r="Q20">
        <v>2</v>
      </c>
      <c r="R20" s="12">
        <v>0.05</v>
      </c>
      <c r="S20">
        <v>2</v>
      </c>
      <c r="T20" s="12">
        <v>0.05</v>
      </c>
      <c r="U20" s="17">
        <v>4</v>
      </c>
      <c r="V20" s="18">
        <v>0.1</v>
      </c>
      <c r="W20">
        <v>4</v>
      </c>
      <c r="X20" s="12">
        <v>0.1</v>
      </c>
      <c r="Y20" s="12"/>
      <c r="AA20" s="12">
        <v>0</v>
      </c>
      <c r="AB20">
        <v>2</v>
      </c>
      <c r="AC20" s="12">
        <v>0.05</v>
      </c>
      <c r="AD20">
        <v>1</v>
      </c>
      <c r="AE20" s="12">
        <v>2.5000000000000001E-2</v>
      </c>
      <c r="AF20" s="17">
        <v>3</v>
      </c>
      <c r="AG20" s="18">
        <v>7.4999999999999997E-2</v>
      </c>
      <c r="AH20">
        <v>3</v>
      </c>
      <c r="AI20" s="12">
        <v>7.4999999999999997E-2</v>
      </c>
    </row>
    <row r="21" spans="1:35">
      <c r="N21" s="11" t="s">
        <v>33</v>
      </c>
      <c r="O21">
        <v>3</v>
      </c>
      <c r="P21" s="12">
        <v>7.4999999999999997E-2</v>
      </c>
      <c r="R21" s="12">
        <v>0</v>
      </c>
      <c r="T21" s="12">
        <v>0</v>
      </c>
      <c r="U21" s="17">
        <v>3</v>
      </c>
      <c r="V21" s="18">
        <v>7.4999999999999997E-2</v>
      </c>
      <c r="W21">
        <v>3</v>
      </c>
      <c r="X21" s="12">
        <v>7.4999999999999997E-2</v>
      </c>
      <c r="Y21" s="12"/>
    </row>
    <row r="22" spans="1:35">
      <c r="A22" s="10" t="s">
        <v>140</v>
      </c>
      <c r="B22" t="s">
        <v>141</v>
      </c>
      <c r="N22" s="11" t="s">
        <v>34</v>
      </c>
      <c r="O22">
        <v>1</v>
      </c>
      <c r="P22" s="12">
        <v>2.5000000000000001E-2</v>
      </c>
      <c r="R22" s="12">
        <v>0</v>
      </c>
      <c r="T22" s="12">
        <v>0</v>
      </c>
      <c r="U22" s="17">
        <v>1</v>
      </c>
      <c r="V22" s="18">
        <v>2.5000000000000001E-2</v>
      </c>
      <c r="W22">
        <v>1</v>
      </c>
      <c r="X22" s="12">
        <v>2.5000000000000001E-2</v>
      </c>
      <c r="Y22" s="12"/>
    </row>
    <row r="23" spans="1:35">
      <c r="A23" s="10" t="s">
        <v>54</v>
      </c>
      <c r="B23" t="s">
        <v>141</v>
      </c>
      <c r="N23" s="11" t="s">
        <v>38</v>
      </c>
      <c r="P23" s="12">
        <v>0</v>
      </c>
      <c r="R23" s="12">
        <v>0</v>
      </c>
      <c r="S23">
        <v>1</v>
      </c>
      <c r="T23" s="12">
        <v>2.5000000000000001E-2</v>
      </c>
      <c r="U23" s="17">
        <v>1</v>
      </c>
      <c r="V23" s="18">
        <v>2.5000000000000001E-2</v>
      </c>
      <c r="W23">
        <v>1</v>
      </c>
      <c r="X23" s="12">
        <v>2.5000000000000001E-2</v>
      </c>
      <c r="Y23" s="12"/>
    </row>
    <row r="24" spans="1:35">
      <c r="A24" s="10" t="s">
        <v>19</v>
      </c>
      <c r="B24" t="s">
        <v>141</v>
      </c>
      <c r="N24" s="11" t="s">
        <v>44</v>
      </c>
      <c r="P24" s="12">
        <v>0</v>
      </c>
      <c r="Q24">
        <v>1</v>
      </c>
      <c r="R24" s="12">
        <v>2.5000000000000001E-2</v>
      </c>
      <c r="T24" s="12">
        <v>0</v>
      </c>
      <c r="U24" s="17">
        <v>1</v>
      </c>
      <c r="V24" s="18">
        <v>2.5000000000000001E-2</v>
      </c>
      <c r="W24">
        <v>1</v>
      </c>
      <c r="X24" s="12">
        <v>2.5000000000000001E-2</v>
      </c>
      <c r="Y24" s="12"/>
    </row>
    <row r="25" spans="1:35">
      <c r="A25" s="10" t="s">
        <v>142</v>
      </c>
      <c r="B25" t="s">
        <v>141</v>
      </c>
      <c r="N25" s="11" t="s">
        <v>45</v>
      </c>
      <c r="P25" s="12">
        <v>0</v>
      </c>
      <c r="Q25">
        <v>1</v>
      </c>
      <c r="R25" s="12">
        <v>2.5000000000000001E-2</v>
      </c>
      <c r="T25" s="12">
        <v>0</v>
      </c>
      <c r="U25" s="17">
        <v>1</v>
      </c>
      <c r="V25" s="18">
        <v>2.5000000000000001E-2</v>
      </c>
      <c r="W25">
        <v>1</v>
      </c>
      <c r="X25" s="12">
        <v>2.5000000000000001E-2</v>
      </c>
      <c r="Y25" s="12"/>
    </row>
    <row r="26" spans="1:35">
      <c r="A26" s="10" t="s">
        <v>61</v>
      </c>
      <c r="B26" t="s">
        <v>141</v>
      </c>
      <c r="N26" s="11" t="s">
        <v>39</v>
      </c>
      <c r="O26">
        <v>18</v>
      </c>
      <c r="P26" s="12">
        <v>0.45</v>
      </c>
      <c r="Q26">
        <v>17</v>
      </c>
      <c r="R26" s="12">
        <v>0.42499999999999999</v>
      </c>
      <c r="S26">
        <v>3</v>
      </c>
      <c r="T26" s="12">
        <v>7.4999999999999997E-2</v>
      </c>
      <c r="U26" s="17">
        <v>38</v>
      </c>
      <c r="V26" s="18">
        <v>0.95</v>
      </c>
      <c r="W26">
        <v>38</v>
      </c>
      <c r="X26" s="12">
        <v>0.95</v>
      </c>
      <c r="Y26" s="12"/>
      <c r="Z26">
        <v>1</v>
      </c>
      <c r="AA26" s="12">
        <v>2.5000000000000001E-2</v>
      </c>
      <c r="AC26" s="12">
        <v>0</v>
      </c>
      <c r="AD26">
        <v>1</v>
      </c>
      <c r="AE26" s="12">
        <v>2.5000000000000001E-2</v>
      </c>
      <c r="AF26" s="17">
        <v>2</v>
      </c>
      <c r="AG26" s="18">
        <v>0.05</v>
      </c>
      <c r="AH26">
        <v>2</v>
      </c>
      <c r="AI26" s="12">
        <v>0.05</v>
      </c>
    </row>
    <row r="27" spans="1:35">
      <c r="A27" s="10" t="s">
        <v>143</v>
      </c>
      <c r="B27" t="s">
        <v>141</v>
      </c>
      <c r="N27" s="11" t="s">
        <v>37</v>
      </c>
      <c r="P27" s="12">
        <v>0</v>
      </c>
      <c r="Q27">
        <v>1</v>
      </c>
      <c r="R27" s="12">
        <v>2.5000000000000001E-2</v>
      </c>
      <c r="T27" s="12">
        <v>0</v>
      </c>
      <c r="U27" s="17">
        <v>1</v>
      </c>
      <c r="V27" s="18">
        <v>2.5000000000000001E-2</v>
      </c>
      <c r="W27">
        <v>1</v>
      </c>
      <c r="X27" s="12">
        <v>2.5000000000000001E-2</v>
      </c>
      <c r="Y27" s="12"/>
      <c r="Z27">
        <v>1</v>
      </c>
      <c r="AA27" s="12">
        <v>2.5000000000000001E-2</v>
      </c>
      <c r="AC27" s="12">
        <v>0</v>
      </c>
      <c r="AE27" s="12">
        <v>0</v>
      </c>
      <c r="AF27" s="17">
        <v>1</v>
      </c>
      <c r="AG27" s="18">
        <v>2.5000000000000001E-2</v>
      </c>
      <c r="AH27">
        <v>1</v>
      </c>
      <c r="AI27" s="12">
        <v>2.5000000000000001E-2</v>
      </c>
    </row>
    <row r="28" spans="1:35">
      <c r="A28" s="10" t="s">
        <v>144</v>
      </c>
      <c r="B28" t="s">
        <v>141</v>
      </c>
      <c r="N28" s="11" t="s">
        <v>35</v>
      </c>
      <c r="O28">
        <v>1</v>
      </c>
      <c r="P28" s="12">
        <v>2.5000000000000001E-2</v>
      </c>
      <c r="R28" s="12">
        <v>0</v>
      </c>
      <c r="T28" s="12">
        <v>0</v>
      </c>
      <c r="U28" s="17">
        <v>1</v>
      </c>
      <c r="V28" s="18">
        <v>2.5000000000000001E-2</v>
      </c>
      <c r="W28">
        <v>1</v>
      </c>
      <c r="X28" s="12">
        <v>2.5000000000000001E-2</v>
      </c>
      <c r="Y28" s="12"/>
      <c r="Z28">
        <v>1</v>
      </c>
      <c r="AA28" s="12">
        <v>2.5000000000000001E-2</v>
      </c>
      <c r="AC28" s="12">
        <v>0</v>
      </c>
      <c r="AE28" s="12">
        <v>0</v>
      </c>
      <c r="AF28" s="17">
        <v>1</v>
      </c>
      <c r="AG28" s="18">
        <v>2.5000000000000001E-2</v>
      </c>
      <c r="AH28">
        <v>1</v>
      </c>
      <c r="AI28" s="12">
        <v>2.5000000000000001E-2</v>
      </c>
    </row>
    <row r="29" spans="1:35">
      <c r="A29" s="10" t="s">
        <v>25</v>
      </c>
      <c r="B29" t="s">
        <v>141</v>
      </c>
      <c r="N29" s="11" t="s">
        <v>42</v>
      </c>
      <c r="P29" s="12"/>
      <c r="R29" s="12"/>
      <c r="T29" s="12"/>
      <c r="U29" s="17"/>
      <c r="V29" s="18"/>
      <c r="X29" s="12"/>
      <c r="Y29" s="12"/>
      <c r="AA29" s="12">
        <v>0</v>
      </c>
      <c r="AB29">
        <v>1</v>
      </c>
      <c r="AC29" s="12">
        <v>2.5000000000000001E-2</v>
      </c>
      <c r="AE29" s="12">
        <v>0</v>
      </c>
      <c r="AF29" s="17">
        <v>1</v>
      </c>
      <c r="AG29" s="18">
        <v>2.5000000000000001E-2</v>
      </c>
      <c r="AH29">
        <v>1</v>
      </c>
      <c r="AI29" s="12">
        <v>2.5000000000000001E-2</v>
      </c>
    </row>
    <row r="30" spans="1:35">
      <c r="A30" s="10" t="s">
        <v>24</v>
      </c>
      <c r="B30" t="s">
        <v>141</v>
      </c>
      <c r="N30" s="11" t="s">
        <v>32</v>
      </c>
      <c r="P30" s="12"/>
      <c r="R30" s="12"/>
      <c r="T30" s="12"/>
      <c r="U30" s="17"/>
      <c r="V30" s="18"/>
      <c r="X30" s="12"/>
      <c r="Y30" s="12"/>
      <c r="AA30" s="12">
        <v>0</v>
      </c>
      <c r="AC30" s="12">
        <v>0</v>
      </c>
      <c r="AD30">
        <v>1</v>
      </c>
      <c r="AE30" s="12">
        <v>2.5000000000000001E-2</v>
      </c>
      <c r="AF30" s="17">
        <v>1</v>
      </c>
      <c r="AG30" s="18">
        <v>2.5000000000000001E-2</v>
      </c>
      <c r="AH30">
        <v>1</v>
      </c>
      <c r="AI30" s="12">
        <v>2.5000000000000001E-2</v>
      </c>
    </row>
    <row r="31" spans="1:35">
      <c r="A31" s="10" t="s">
        <v>47</v>
      </c>
      <c r="B31" t="s">
        <v>141</v>
      </c>
      <c r="N31" s="11" t="s">
        <v>46</v>
      </c>
      <c r="P31" s="12"/>
      <c r="R31" s="12"/>
      <c r="T31" s="12"/>
      <c r="U31" s="17"/>
      <c r="V31" s="18"/>
      <c r="X31" s="12"/>
      <c r="Y31" s="12"/>
      <c r="AA31" s="12">
        <v>0</v>
      </c>
      <c r="AB31">
        <v>1</v>
      </c>
      <c r="AC31" s="12">
        <v>2.5000000000000001E-2</v>
      </c>
      <c r="AE31" s="12">
        <v>0</v>
      </c>
      <c r="AF31" s="17">
        <v>1</v>
      </c>
      <c r="AG31" s="18">
        <v>2.5000000000000001E-2</v>
      </c>
      <c r="AH31">
        <v>1</v>
      </c>
      <c r="AI31" s="12">
        <v>2.5000000000000001E-2</v>
      </c>
    </row>
    <row r="32" spans="1:35">
      <c r="A32" s="10" t="s">
        <v>31</v>
      </c>
      <c r="B32" t="s">
        <v>141</v>
      </c>
      <c r="N32" s="11" t="s">
        <v>40</v>
      </c>
      <c r="P32" s="12"/>
      <c r="R32" s="12"/>
      <c r="T32" s="12"/>
      <c r="U32" s="17"/>
      <c r="V32" s="18"/>
      <c r="X32" s="12"/>
      <c r="Y32" s="12"/>
      <c r="Z32">
        <v>1</v>
      </c>
      <c r="AA32" s="12">
        <v>2.5000000000000001E-2</v>
      </c>
      <c r="AC32" s="12">
        <v>0</v>
      </c>
      <c r="AE32" s="12">
        <v>0</v>
      </c>
      <c r="AF32" s="17">
        <v>1</v>
      </c>
      <c r="AG32" s="18">
        <v>2.5000000000000001E-2</v>
      </c>
      <c r="AH32">
        <v>1</v>
      </c>
      <c r="AI32" s="12">
        <v>2.5000000000000001E-2</v>
      </c>
    </row>
    <row r="33" spans="1:35">
      <c r="N33" s="11" t="s">
        <v>41</v>
      </c>
      <c r="P33" s="12"/>
      <c r="R33" s="12"/>
      <c r="T33" s="12"/>
      <c r="U33" s="17"/>
      <c r="V33" s="18"/>
      <c r="X33" s="12"/>
      <c r="Y33" s="12"/>
      <c r="AA33" s="12">
        <v>0</v>
      </c>
      <c r="AB33">
        <v>1</v>
      </c>
      <c r="AC33" s="12">
        <v>2.5000000000000001E-2</v>
      </c>
      <c r="AE33" s="12">
        <v>0</v>
      </c>
      <c r="AF33" s="17">
        <v>1</v>
      </c>
      <c r="AG33" s="18">
        <v>2.5000000000000001E-2</v>
      </c>
      <c r="AH33">
        <v>1</v>
      </c>
      <c r="AI33" s="12">
        <v>2.5000000000000001E-2</v>
      </c>
    </row>
    <row r="34" spans="1:35">
      <c r="B34" s="10" t="s">
        <v>127</v>
      </c>
      <c r="M34" s="1" t="s">
        <v>47</v>
      </c>
      <c r="N34" s="11" t="s">
        <v>48</v>
      </c>
      <c r="O34">
        <v>19</v>
      </c>
      <c r="P34" s="12">
        <v>0.47499999999999998</v>
      </c>
      <c r="Q34">
        <v>18</v>
      </c>
      <c r="R34" s="12">
        <v>0.45</v>
      </c>
      <c r="S34">
        <v>3</v>
      </c>
      <c r="T34" s="12">
        <v>7.4999999999999997E-2</v>
      </c>
      <c r="U34" s="17">
        <v>40</v>
      </c>
      <c r="V34" s="18">
        <v>1</v>
      </c>
      <c r="W34">
        <v>40</v>
      </c>
      <c r="X34" s="12">
        <v>1</v>
      </c>
      <c r="Y34" s="12"/>
      <c r="Z34">
        <v>17</v>
      </c>
      <c r="AA34" s="12">
        <v>0.42499999999999999</v>
      </c>
      <c r="AB34">
        <v>11</v>
      </c>
      <c r="AC34" s="12">
        <v>0.27500000000000002</v>
      </c>
      <c r="AD34">
        <v>11</v>
      </c>
      <c r="AE34" s="12">
        <v>0.27500000000000002</v>
      </c>
      <c r="AF34" s="17">
        <v>39</v>
      </c>
      <c r="AG34" s="18">
        <v>0.97499999999999998</v>
      </c>
      <c r="AH34">
        <v>39</v>
      </c>
      <c r="AI34" s="12">
        <v>0.97499999999999998</v>
      </c>
    </row>
    <row r="35" spans="1:35">
      <c r="B35" t="s">
        <v>3</v>
      </c>
      <c r="H35" t="s">
        <v>132</v>
      </c>
      <c r="I35" t="s">
        <v>133</v>
      </c>
      <c r="J35" t="s">
        <v>130</v>
      </c>
      <c r="K35" t="s">
        <v>131</v>
      </c>
      <c r="N35" s="11" t="s">
        <v>49</v>
      </c>
      <c r="O35">
        <v>10</v>
      </c>
      <c r="P35" s="12">
        <v>0.25</v>
      </c>
      <c r="Q35">
        <v>6</v>
      </c>
      <c r="R35" s="12">
        <v>0.15</v>
      </c>
      <c r="S35">
        <v>3</v>
      </c>
      <c r="T35" s="12">
        <v>7.4999999999999997E-2</v>
      </c>
      <c r="U35" s="17">
        <v>19</v>
      </c>
      <c r="V35" s="18">
        <v>0.47499999999999998</v>
      </c>
      <c r="W35">
        <v>19</v>
      </c>
      <c r="X35" s="12">
        <v>0.47499999999999998</v>
      </c>
      <c r="Y35" s="12"/>
      <c r="AA35" s="12">
        <v>0</v>
      </c>
      <c r="AC35" s="12">
        <v>0</v>
      </c>
      <c r="AD35">
        <v>1</v>
      </c>
      <c r="AE35" s="12">
        <v>2.5000000000000001E-2</v>
      </c>
      <c r="AF35" s="17">
        <v>1</v>
      </c>
      <c r="AG35" s="18">
        <v>2.5000000000000001E-2</v>
      </c>
      <c r="AH35">
        <v>1</v>
      </c>
      <c r="AI35" s="12">
        <v>2.5000000000000001E-2</v>
      </c>
    </row>
    <row r="36" spans="1:35" ht="12.95">
      <c r="B36" t="s">
        <v>145</v>
      </c>
      <c r="D36" t="s">
        <v>146</v>
      </c>
      <c r="F36" t="s">
        <v>147</v>
      </c>
      <c r="N36" s="11" t="s">
        <v>50</v>
      </c>
      <c r="O36">
        <v>9</v>
      </c>
      <c r="P36" s="12">
        <v>0.22500000000000001</v>
      </c>
      <c r="Q36">
        <v>12</v>
      </c>
      <c r="R36" s="12">
        <v>0.3</v>
      </c>
      <c r="T36" s="12">
        <v>0</v>
      </c>
      <c r="U36" s="17">
        <v>21</v>
      </c>
      <c r="V36" s="18">
        <v>0.52500000000000002</v>
      </c>
      <c r="W36">
        <v>21</v>
      </c>
      <c r="X36" s="12">
        <v>0.52500000000000002</v>
      </c>
      <c r="Y36" s="12"/>
      <c r="Z36" s="22"/>
      <c r="AA36" s="23"/>
      <c r="AB36" s="22"/>
      <c r="AC36" s="23"/>
      <c r="AD36" s="22"/>
      <c r="AE36" s="23"/>
      <c r="AF36" s="22"/>
      <c r="AG36" s="23"/>
      <c r="AH36" s="22"/>
      <c r="AI36" s="23"/>
    </row>
    <row r="37" spans="1:35">
      <c r="A37" s="10" t="s">
        <v>134</v>
      </c>
      <c r="B37" t="s">
        <v>135</v>
      </c>
      <c r="C37" t="s">
        <v>136</v>
      </c>
      <c r="D37" t="s">
        <v>135</v>
      </c>
      <c r="E37" t="s">
        <v>136</v>
      </c>
      <c r="F37" t="s">
        <v>135</v>
      </c>
      <c r="G37" t="s">
        <v>136</v>
      </c>
      <c r="M37" s="1" t="s">
        <v>47</v>
      </c>
      <c r="N37" s="11" t="s">
        <v>49</v>
      </c>
      <c r="O37">
        <v>12</v>
      </c>
      <c r="P37" s="12">
        <v>0.3</v>
      </c>
      <c r="Q37">
        <v>11</v>
      </c>
      <c r="R37" s="12">
        <v>0.27500000000000002</v>
      </c>
      <c r="T37" s="12">
        <v>0</v>
      </c>
      <c r="U37" s="17">
        <v>23</v>
      </c>
      <c r="V37" s="18">
        <v>0.57499999999999996</v>
      </c>
      <c r="W37">
        <v>23</v>
      </c>
      <c r="X37" s="12">
        <v>0.57499999999999996</v>
      </c>
      <c r="Y37" s="12"/>
      <c r="Z37">
        <v>17</v>
      </c>
      <c r="AA37" s="12">
        <v>0.42499999999999999</v>
      </c>
      <c r="AB37">
        <v>11</v>
      </c>
      <c r="AC37" s="12">
        <v>0.27500000000000002</v>
      </c>
      <c r="AD37">
        <v>12</v>
      </c>
      <c r="AE37" s="12">
        <v>0.3</v>
      </c>
      <c r="AF37" s="17">
        <v>40</v>
      </c>
      <c r="AG37" s="18">
        <v>1</v>
      </c>
      <c r="AH37">
        <v>40</v>
      </c>
      <c r="AI37" s="12">
        <v>1</v>
      </c>
    </row>
    <row r="38" spans="1:35">
      <c r="A38" s="11" t="s">
        <v>68</v>
      </c>
      <c r="B38">
        <v>4</v>
      </c>
      <c r="C38" s="12">
        <v>0.1</v>
      </c>
      <c r="D38">
        <v>5</v>
      </c>
      <c r="E38" s="12">
        <v>0.125</v>
      </c>
      <c r="F38">
        <v>2</v>
      </c>
      <c r="G38" s="12">
        <v>0.05</v>
      </c>
      <c r="H38">
        <v>11</v>
      </c>
      <c r="I38" s="12">
        <v>0.27500000000000002</v>
      </c>
      <c r="J38">
        <v>11</v>
      </c>
      <c r="K38" s="12">
        <v>0.27500000000000002</v>
      </c>
      <c r="M38" s="1" t="s">
        <v>47</v>
      </c>
      <c r="N38" s="11" t="s">
        <v>51</v>
      </c>
      <c r="O38">
        <v>7</v>
      </c>
      <c r="P38" s="12">
        <v>0.17499999999999999</v>
      </c>
      <c r="Q38">
        <v>7</v>
      </c>
      <c r="R38" s="12">
        <v>0.17499999999999999</v>
      </c>
      <c r="S38">
        <v>3</v>
      </c>
      <c r="T38" s="12">
        <v>7.4999999999999997E-2</v>
      </c>
      <c r="U38" s="17">
        <v>17</v>
      </c>
      <c r="V38" s="18">
        <v>0.42499999999999999</v>
      </c>
      <c r="W38">
        <v>17</v>
      </c>
      <c r="X38" s="12">
        <v>0.42499999999999999</v>
      </c>
      <c r="Y38" s="12"/>
      <c r="Z38">
        <v>8</v>
      </c>
      <c r="AA38" s="12">
        <v>0.2</v>
      </c>
      <c r="AB38">
        <v>5</v>
      </c>
      <c r="AC38" s="12">
        <v>0.125</v>
      </c>
      <c r="AD38">
        <v>9</v>
      </c>
      <c r="AE38" s="12">
        <v>0.22500000000000001</v>
      </c>
      <c r="AF38" s="17">
        <v>22</v>
      </c>
      <c r="AG38" s="18">
        <v>0.55000000000000004</v>
      </c>
      <c r="AH38">
        <v>22</v>
      </c>
      <c r="AI38" s="12">
        <v>0.55000000000000004</v>
      </c>
    </row>
    <row r="39" spans="1:35">
      <c r="A39" s="11" t="s">
        <v>69</v>
      </c>
      <c r="B39">
        <v>1</v>
      </c>
      <c r="C39" s="12">
        <v>2.5000000000000001E-2</v>
      </c>
      <c r="D39">
        <v>3</v>
      </c>
      <c r="E39" s="12">
        <v>7.4999999999999997E-2</v>
      </c>
      <c r="F39">
        <v>3</v>
      </c>
      <c r="G39" s="12">
        <v>7.4999999999999997E-2</v>
      </c>
      <c r="H39">
        <v>7</v>
      </c>
      <c r="I39" s="12">
        <v>0.17499999999999999</v>
      </c>
      <c r="J39">
        <v>7</v>
      </c>
      <c r="K39" s="12">
        <v>0.17499999999999999</v>
      </c>
      <c r="N39" s="11" t="s">
        <v>50</v>
      </c>
      <c r="P39" s="12">
        <v>0</v>
      </c>
      <c r="Q39">
        <v>2</v>
      </c>
      <c r="R39" s="12">
        <v>0.05</v>
      </c>
      <c r="T39" s="12">
        <v>0</v>
      </c>
      <c r="U39" s="17">
        <v>2</v>
      </c>
      <c r="V39" s="18">
        <v>0.05</v>
      </c>
      <c r="W39">
        <v>2</v>
      </c>
      <c r="X39" s="12">
        <v>0.05</v>
      </c>
      <c r="Y39" s="12"/>
      <c r="Z39">
        <v>9</v>
      </c>
      <c r="AA39" s="12">
        <v>0.22500000000000001</v>
      </c>
      <c r="AB39">
        <v>6</v>
      </c>
      <c r="AC39" s="12">
        <v>0.15</v>
      </c>
      <c r="AD39">
        <v>3</v>
      </c>
      <c r="AE39" s="12">
        <v>7.4999999999999997E-2</v>
      </c>
      <c r="AF39" s="17">
        <v>18</v>
      </c>
      <c r="AG39" s="18">
        <v>0.45</v>
      </c>
      <c r="AH39">
        <v>18</v>
      </c>
      <c r="AI39" s="12">
        <v>0.45</v>
      </c>
    </row>
    <row r="40" spans="1:35">
      <c r="A40" s="11" t="s">
        <v>70</v>
      </c>
      <c r="B40">
        <v>2</v>
      </c>
      <c r="C40" s="12">
        <v>0.05</v>
      </c>
      <c r="D40">
        <v>3</v>
      </c>
      <c r="E40" s="12">
        <v>7.4999999999999997E-2</v>
      </c>
      <c r="F40">
        <v>1</v>
      </c>
      <c r="G40" s="12">
        <v>2.5000000000000001E-2</v>
      </c>
      <c r="H40">
        <v>6</v>
      </c>
      <c r="I40" s="12">
        <v>0.15</v>
      </c>
      <c r="J40">
        <v>6</v>
      </c>
      <c r="K40" s="12">
        <v>0.15</v>
      </c>
      <c r="M40" s="1" t="s">
        <v>47</v>
      </c>
      <c r="N40" s="11" t="s">
        <v>52</v>
      </c>
      <c r="O40">
        <v>19</v>
      </c>
      <c r="P40" s="12">
        <v>0.47499999999999998</v>
      </c>
      <c r="Q40">
        <v>16</v>
      </c>
      <c r="R40" s="12">
        <v>0.4</v>
      </c>
      <c r="S40">
        <v>3</v>
      </c>
      <c r="T40" s="12">
        <v>7.4999999999999997E-2</v>
      </c>
      <c r="U40" s="17">
        <v>38</v>
      </c>
      <c r="V40" s="18">
        <v>0.95</v>
      </c>
      <c r="W40">
        <v>38</v>
      </c>
      <c r="X40" s="12">
        <v>0.95</v>
      </c>
      <c r="Y40" s="12"/>
      <c r="Z40">
        <v>7</v>
      </c>
      <c r="AA40" s="12">
        <v>0.17499999999999999</v>
      </c>
      <c r="AB40">
        <v>5</v>
      </c>
      <c r="AC40" s="12">
        <v>0.125</v>
      </c>
      <c r="AD40">
        <v>2</v>
      </c>
      <c r="AE40" s="12">
        <v>0.05</v>
      </c>
      <c r="AF40" s="17">
        <v>14</v>
      </c>
      <c r="AG40" s="18">
        <v>0.35</v>
      </c>
      <c r="AH40">
        <v>14</v>
      </c>
      <c r="AI40" s="12">
        <v>0.35</v>
      </c>
    </row>
    <row r="41" spans="1:35">
      <c r="A41" s="11" t="s">
        <v>148</v>
      </c>
      <c r="B41">
        <v>3</v>
      </c>
      <c r="C41" s="12">
        <v>7.4999999999999997E-2</v>
      </c>
      <c r="D41">
        <v>6</v>
      </c>
      <c r="E41" s="12">
        <v>0.15</v>
      </c>
      <c r="F41">
        <v>5</v>
      </c>
      <c r="G41" s="12">
        <v>0.125</v>
      </c>
      <c r="H41">
        <v>14</v>
      </c>
      <c r="I41" s="12">
        <v>0.35</v>
      </c>
      <c r="J41">
        <v>14</v>
      </c>
      <c r="K41" s="12">
        <v>0.35</v>
      </c>
      <c r="N41" s="11" t="s">
        <v>51</v>
      </c>
      <c r="O41">
        <v>1</v>
      </c>
      <c r="P41" s="12">
        <v>2.5000000000000001E-2</v>
      </c>
      <c r="R41" s="12">
        <v>0</v>
      </c>
      <c r="T41" s="12">
        <v>0</v>
      </c>
      <c r="U41" s="17">
        <v>1</v>
      </c>
      <c r="V41" s="18">
        <v>2.5000000000000001E-2</v>
      </c>
      <c r="W41">
        <v>1</v>
      </c>
      <c r="X41" s="12">
        <v>2.5000000000000001E-2</v>
      </c>
      <c r="Y41" s="12"/>
      <c r="Z41">
        <v>10</v>
      </c>
      <c r="AA41" s="12">
        <v>0.25</v>
      </c>
      <c r="AB41">
        <v>6</v>
      </c>
      <c r="AC41" s="12">
        <v>0.15</v>
      </c>
      <c r="AD41">
        <v>10</v>
      </c>
      <c r="AE41" s="12">
        <v>0.25</v>
      </c>
      <c r="AF41" s="17">
        <v>26</v>
      </c>
      <c r="AG41" s="18">
        <v>0.65</v>
      </c>
      <c r="AH41">
        <v>26</v>
      </c>
      <c r="AI41" s="12">
        <v>0.65</v>
      </c>
    </row>
    <row r="42" spans="1:35">
      <c r="A42" s="11" t="s">
        <v>72</v>
      </c>
      <c r="B42">
        <v>1</v>
      </c>
      <c r="C42" s="12">
        <v>2.5000000000000001E-2</v>
      </c>
      <c r="E42" s="12">
        <v>0</v>
      </c>
      <c r="F42">
        <v>1</v>
      </c>
      <c r="G42" s="12">
        <v>2.5000000000000001E-2</v>
      </c>
      <c r="H42">
        <v>2</v>
      </c>
      <c r="I42" s="12">
        <v>0.05</v>
      </c>
      <c r="J42">
        <v>2</v>
      </c>
      <c r="K42" s="12">
        <v>0.05</v>
      </c>
      <c r="M42" s="1" t="s">
        <v>47</v>
      </c>
      <c r="N42" s="11" t="s">
        <v>53</v>
      </c>
      <c r="P42" s="12">
        <v>0</v>
      </c>
      <c r="Q42">
        <v>1</v>
      </c>
      <c r="R42" s="12">
        <v>2.5000000000000001E-2</v>
      </c>
      <c r="T42" s="12">
        <v>0</v>
      </c>
      <c r="U42" s="17">
        <v>1</v>
      </c>
      <c r="V42" s="18">
        <v>2.5000000000000001E-2</v>
      </c>
      <c r="W42">
        <v>1</v>
      </c>
      <c r="X42" s="12">
        <v>2.5000000000000001E-2</v>
      </c>
      <c r="Y42" s="12"/>
      <c r="Z42">
        <v>2</v>
      </c>
      <c r="AA42" s="12">
        <v>0.05</v>
      </c>
      <c r="AB42">
        <v>1</v>
      </c>
      <c r="AC42" s="12">
        <v>2.5000000000000001E-2</v>
      </c>
      <c r="AD42">
        <v>1</v>
      </c>
      <c r="AE42" s="12">
        <v>2.5000000000000001E-2</v>
      </c>
      <c r="AF42" s="17">
        <v>4</v>
      </c>
      <c r="AG42" s="18">
        <v>0.1</v>
      </c>
      <c r="AH42">
        <v>4</v>
      </c>
      <c r="AI42" s="12">
        <v>0.1</v>
      </c>
    </row>
    <row r="43" spans="1:35">
      <c r="A43" s="11" t="s">
        <v>97</v>
      </c>
      <c r="B43">
        <v>11</v>
      </c>
      <c r="C43" s="12">
        <v>0.27500000000000002</v>
      </c>
      <c r="D43">
        <v>17</v>
      </c>
      <c r="E43" s="12">
        <v>0.42499999999999999</v>
      </c>
      <c r="F43">
        <v>12</v>
      </c>
      <c r="G43" s="12">
        <v>0.3</v>
      </c>
      <c r="H43">
        <v>40</v>
      </c>
      <c r="I43" s="12">
        <v>1</v>
      </c>
      <c r="J43">
        <v>40</v>
      </c>
      <c r="K43" s="12">
        <v>1</v>
      </c>
      <c r="N43" s="11" t="s">
        <v>51</v>
      </c>
      <c r="O43">
        <v>18</v>
      </c>
      <c r="P43" s="12">
        <v>0.45</v>
      </c>
      <c r="Q43">
        <v>16</v>
      </c>
      <c r="R43" s="12">
        <v>0.4</v>
      </c>
      <c r="S43">
        <v>3</v>
      </c>
      <c r="T43" s="12">
        <v>7.4999999999999997E-2</v>
      </c>
      <c r="U43" s="17">
        <v>37</v>
      </c>
      <c r="V43" s="18">
        <v>0.92500000000000004</v>
      </c>
      <c r="W43">
        <v>37</v>
      </c>
      <c r="X43" s="12">
        <v>0.92500000000000004</v>
      </c>
      <c r="Y43" s="12"/>
      <c r="Z43">
        <v>15</v>
      </c>
      <c r="AA43" s="12">
        <v>0.375</v>
      </c>
      <c r="AB43">
        <v>10</v>
      </c>
      <c r="AC43" s="12">
        <v>0.25</v>
      </c>
      <c r="AD43">
        <v>11</v>
      </c>
      <c r="AE43" s="12">
        <v>0.27500000000000002</v>
      </c>
      <c r="AF43" s="17">
        <v>36</v>
      </c>
      <c r="AG43" s="18">
        <v>0.9</v>
      </c>
      <c r="AH43">
        <v>36</v>
      </c>
      <c r="AI43" s="12">
        <v>0.9</v>
      </c>
    </row>
    <row r="44" spans="1:35">
      <c r="M44" s="1" t="s">
        <v>54</v>
      </c>
      <c r="N44" s="11" t="s">
        <v>56</v>
      </c>
      <c r="P44" s="12">
        <v>0</v>
      </c>
      <c r="Q44">
        <v>1</v>
      </c>
      <c r="R44" s="12">
        <v>2.5000000000000001E-2</v>
      </c>
      <c r="T44" s="12">
        <v>0</v>
      </c>
      <c r="U44" s="17">
        <v>1</v>
      </c>
      <c r="V44" s="18">
        <v>2.5000000000000001E-2</v>
      </c>
      <c r="W44">
        <v>1</v>
      </c>
      <c r="X44" s="12">
        <v>2.5000000000000001E-2</v>
      </c>
      <c r="Y44" s="12"/>
      <c r="AA44" s="12">
        <v>0</v>
      </c>
      <c r="AB44">
        <v>1</v>
      </c>
      <c r="AC44" s="12">
        <v>2.5000000000000001E-2</v>
      </c>
      <c r="AE44" s="12">
        <v>0</v>
      </c>
      <c r="AF44" s="17">
        <v>1</v>
      </c>
      <c r="AG44" s="18">
        <v>2.5000000000000001E-2</v>
      </c>
      <c r="AH44">
        <v>1</v>
      </c>
      <c r="AI44" s="12">
        <v>2.5000000000000001E-2</v>
      </c>
    </row>
    <row r="45" spans="1:35">
      <c r="N45" s="11" t="s">
        <v>57</v>
      </c>
      <c r="O45">
        <v>1</v>
      </c>
      <c r="P45" s="12">
        <v>2.5000000000000001E-2</v>
      </c>
      <c r="Q45">
        <v>2</v>
      </c>
      <c r="R45" s="12">
        <v>0.05</v>
      </c>
      <c r="S45">
        <v>2</v>
      </c>
      <c r="T45" s="12">
        <v>0.05</v>
      </c>
      <c r="U45" s="17">
        <v>5</v>
      </c>
      <c r="V45" s="18">
        <v>0.125</v>
      </c>
      <c r="W45">
        <v>5</v>
      </c>
      <c r="X45" s="12">
        <v>0.125</v>
      </c>
      <c r="Y45" s="12"/>
      <c r="AA45" s="12"/>
      <c r="AC45" s="12"/>
      <c r="AE45" s="12"/>
      <c r="AF45" s="17"/>
      <c r="AG45" s="18"/>
      <c r="AI45" s="12"/>
    </row>
    <row r="46" spans="1:35">
      <c r="N46" s="11" t="s">
        <v>58</v>
      </c>
      <c r="O46">
        <v>9</v>
      </c>
      <c r="P46" s="12">
        <v>0.22500000000000001</v>
      </c>
      <c r="Q46">
        <v>10</v>
      </c>
      <c r="R46" s="12">
        <v>0.25</v>
      </c>
      <c r="S46">
        <v>1</v>
      </c>
      <c r="T46" s="12">
        <v>2.5000000000000001E-2</v>
      </c>
      <c r="U46" s="17">
        <v>20</v>
      </c>
      <c r="V46" s="18">
        <v>0.5</v>
      </c>
      <c r="W46">
        <v>20</v>
      </c>
      <c r="X46" s="12">
        <v>0.5</v>
      </c>
      <c r="Y46" s="12"/>
      <c r="Z46">
        <v>16</v>
      </c>
      <c r="AA46" s="12">
        <v>0.4</v>
      </c>
      <c r="AB46">
        <v>9</v>
      </c>
      <c r="AC46" s="12">
        <v>0.22500000000000001</v>
      </c>
      <c r="AD46">
        <v>11</v>
      </c>
      <c r="AE46" s="12">
        <v>0.27500000000000002</v>
      </c>
      <c r="AF46" s="17">
        <v>36</v>
      </c>
      <c r="AG46" s="18">
        <v>0.9</v>
      </c>
      <c r="AH46">
        <v>36</v>
      </c>
      <c r="AI46" s="12">
        <v>0.9</v>
      </c>
    </row>
    <row r="47" spans="1:35">
      <c r="N47" s="11" t="s">
        <v>59</v>
      </c>
      <c r="O47">
        <v>8</v>
      </c>
      <c r="P47" s="12">
        <v>0.2</v>
      </c>
      <c r="Q47">
        <v>6</v>
      </c>
      <c r="R47" s="12">
        <v>0.15</v>
      </c>
      <c r="T47" s="12">
        <v>0</v>
      </c>
      <c r="U47" s="17">
        <v>14</v>
      </c>
      <c r="V47" s="18">
        <v>0.35</v>
      </c>
      <c r="W47">
        <v>14</v>
      </c>
      <c r="X47" s="12">
        <v>0.35</v>
      </c>
      <c r="Y47" s="12"/>
      <c r="AA47" s="12">
        <v>0</v>
      </c>
      <c r="AC47" s="12">
        <v>0</v>
      </c>
      <c r="AD47">
        <v>1</v>
      </c>
      <c r="AE47" s="12">
        <v>2.5000000000000001E-2</v>
      </c>
      <c r="AF47" s="17">
        <v>1</v>
      </c>
      <c r="AG47" s="18">
        <v>2.5000000000000001E-2</v>
      </c>
      <c r="AH47">
        <v>1</v>
      </c>
      <c r="AI47" s="12">
        <v>2.5000000000000001E-2</v>
      </c>
    </row>
    <row r="48" spans="1:35">
      <c r="N48" s="11" t="s">
        <v>60</v>
      </c>
      <c r="P48" s="12"/>
      <c r="R48" s="12"/>
      <c r="T48" s="12"/>
      <c r="U48" s="17"/>
      <c r="V48" s="18"/>
      <c r="X48" s="12"/>
      <c r="Y48" s="12"/>
      <c r="Z48">
        <v>1</v>
      </c>
      <c r="AA48" s="12">
        <v>2.5000000000000001E-2</v>
      </c>
      <c r="AC48" s="12">
        <v>0</v>
      </c>
      <c r="AE48" s="12">
        <v>0</v>
      </c>
      <c r="AF48" s="17">
        <v>1</v>
      </c>
      <c r="AG48" s="18">
        <v>2.5000000000000001E-2</v>
      </c>
      <c r="AH48">
        <v>1</v>
      </c>
      <c r="AI48" s="12">
        <v>2.5000000000000001E-2</v>
      </c>
    </row>
    <row r="49" spans="13:36">
      <c r="N49" s="11" t="s">
        <v>55</v>
      </c>
      <c r="P49" s="12"/>
      <c r="R49" s="12"/>
      <c r="T49" s="12"/>
      <c r="U49" s="17"/>
      <c r="V49" s="18"/>
      <c r="X49" s="12"/>
      <c r="Y49" s="12"/>
      <c r="AA49" s="12">
        <v>0</v>
      </c>
      <c r="AB49">
        <v>1</v>
      </c>
      <c r="AC49" s="12">
        <v>2.5000000000000001E-2</v>
      </c>
      <c r="AE49" s="12">
        <v>0</v>
      </c>
      <c r="AF49" s="17">
        <v>1</v>
      </c>
      <c r="AG49" s="18">
        <v>2.5000000000000001E-2</v>
      </c>
      <c r="AH49">
        <v>1</v>
      </c>
      <c r="AI49" s="12">
        <v>2.5000000000000001E-2</v>
      </c>
    </row>
    <row r="50" spans="13:36">
      <c r="M50" s="1" t="s">
        <v>61</v>
      </c>
      <c r="N50" s="11" t="s">
        <v>62</v>
      </c>
      <c r="O50">
        <v>1</v>
      </c>
      <c r="P50" s="12">
        <v>2.5000000000000001E-2</v>
      </c>
      <c r="R50" s="12">
        <v>0</v>
      </c>
      <c r="T50" s="12">
        <v>0</v>
      </c>
      <c r="U50" s="17">
        <v>1</v>
      </c>
      <c r="V50" s="18">
        <v>2.5000000000000001E-2</v>
      </c>
      <c r="W50">
        <v>1</v>
      </c>
      <c r="X50" s="12">
        <v>2.5000000000000001E-2</v>
      </c>
      <c r="Y50" s="12"/>
      <c r="Z50">
        <v>2</v>
      </c>
      <c r="AA50" s="12">
        <v>0.05</v>
      </c>
      <c r="AB50">
        <v>3</v>
      </c>
      <c r="AC50" s="12">
        <v>7.4999999999999997E-2</v>
      </c>
      <c r="AD50">
        <v>5</v>
      </c>
      <c r="AE50" s="12">
        <v>0.125</v>
      </c>
      <c r="AF50" s="17">
        <v>10</v>
      </c>
      <c r="AG50" s="18">
        <v>0.25</v>
      </c>
      <c r="AH50">
        <v>10</v>
      </c>
      <c r="AI50" s="12">
        <v>0.25</v>
      </c>
    </row>
    <row r="51" spans="13:36">
      <c r="N51" s="11" t="s">
        <v>63</v>
      </c>
      <c r="O51">
        <v>4</v>
      </c>
      <c r="P51" s="12">
        <v>0.1</v>
      </c>
      <c r="Q51">
        <v>1</v>
      </c>
      <c r="R51" s="12">
        <v>2.5000000000000001E-2</v>
      </c>
      <c r="T51" s="12">
        <v>0</v>
      </c>
      <c r="U51" s="17">
        <v>5</v>
      </c>
      <c r="V51" s="18">
        <v>0.125</v>
      </c>
      <c r="W51">
        <v>5</v>
      </c>
      <c r="X51" s="12">
        <v>0.125</v>
      </c>
      <c r="Y51" s="12"/>
      <c r="Z51">
        <v>10</v>
      </c>
      <c r="AA51" s="12">
        <v>0.25</v>
      </c>
      <c r="AB51">
        <v>3</v>
      </c>
      <c r="AC51" s="12">
        <v>7.4999999999999997E-2</v>
      </c>
      <c r="AD51">
        <v>7</v>
      </c>
      <c r="AE51" s="12">
        <v>0.17499999999999999</v>
      </c>
      <c r="AF51" s="17">
        <v>20</v>
      </c>
      <c r="AG51" s="18">
        <v>0.5</v>
      </c>
      <c r="AH51">
        <v>20</v>
      </c>
      <c r="AI51" s="12">
        <v>0.5</v>
      </c>
    </row>
    <row r="52" spans="13:36">
      <c r="N52" s="11" t="s">
        <v>64</v>
      </c>
      <c r="O52">
        <v>5</v>
      </c>
      <c r="P52" s="12">
        <v>0.125</v>
      </c>
      <c r="Q52">
        <v>6</v>
      </c>
      <c r="R52" s="12">
        <v>0.15</v>
      </c>
      <c r="T52" s="12">
        <v>0</v>
      </c>
      <c r="U52" s="17">
        <v>11</v>
      </c>
      <c r="V52" s="18">
        <v>0.27500000000000002</v>
      </c>
      <c r="W52">
        <v>11</v>
      </c>
      <c r="X52" s="12">
        <v>0.27500000000000002</v>
      </c>
      <c r="Y52" s="12"/>
      <c r="Z52">
        <v>5</v>
      </c>
      <c r="AA52" s="12">
        <v>0.125</v>
      </c>
      <c r="AB52">
        <v>5</v>
      </c>
      <c r="AC52" s="12">
        <v>0.125</v>
      </c>
      <c r="AE52" s="12">
        <v>0</v>
      </c>
      <c r="AF52" s="17">
        <v>10</v>
      </c>
      <c r="AG52" s="18">
        <v>0.25</v>
      </c>
      <c r="AH52">
        <v>10</v>
      </c>
      <c r="AI52" s="12">
        <v>0.25</v>
      </c>
    </row>
    <row r="53" spans="13:36" ht="12.95">
      <c r="N53" s="11" t="s">
        <v>65</v>
      </c>
      <c r="O53">
        <v>5</v>
      </c>
      <c r="P53" s="12">
        <v>0.125</v>
      </c>
      <c r="Q53">
        <v>5</v>
      </c>
      <c r="R53" s="12">
        <v>0.125</v>
      </c>
      <c r="S53">
        <v>1</v>
      </c>
      <c r="T53" s="12">
        <v>2.5000000000000001E-2</v>
      </c>
      <c r="U53" s="17">
        <v>11</v>
      </c>
      <c r="V53" s="18">
        <v>0.27500000000000002</v>
      </c>
      <c r="W53">
        <v>11</v>
      </c>
      <c r="X53" s="12">
        <v>0.27500000000000002</v>
      </c>
      <c r="Y53" s="12"/>
      <c r="Z53" s="25"/>
      <c r="AA53" s="22"/>
      <c r="AB53" s="23"/>
      <c r="AC53" s="22"/>
      <c r="AD53" s="23"/>
      <c r="AE53" s="22"/>
      <c r="AF53" s="23"/>
      <c r="AG53" s="22"/>
      <c r="AH53" s="23"/>
      <c r="AI53" s="22"/>
      <c r="AJ53" s="23"/>
    </row>
    <row r="54" spans="13:36" ht="12.95">
      <c r="M54" s="1" t="s">
        <v>66</v>
      </c>
      <c r="N54" s="11" t="s">
        <v>67</v>
      </c>
      <c r="O54">
        <v>3</v>
      </c>
      <c r="P54" s="12">
        <v>7.4999999999999997E-2</v>
      </c>
      <c r="Q54">
        <v>1</v>
      </c>
      <c r="R54" s="12">
        <v>2.5000000000000001E-2</v>
      </c>
      <c r="S54">
        <v>1</v>
      </c>
      <c r="T54" s="12">
        <v>2.5000000000000001E-2</v>
      </c>
      <c r="U54" s="17">
        <v>5</v>
      </c>
      <c r="V54" s="18">
        <v>0.125</v>
      </c>
      <c r="W54">
        <v>5</v>
      </c>
      <c r="X54" s="12">
        <v>0.125</v>
      </c>
      <c r="Y54" s="12"/>
      <c r="Z54" s="26"/>
      <c r="AA54" s="27"/>
      <c r="AB54" s="28"/>
      <c r="AC54" s="27"/>
      <c r="AD54" s="28"/>
      <c r="AE54" s="27"/>
      <c r="AF54" s="28"/>
      <c r="AG54" s="27"/>
      <c r="AH54" s="28"/>
      <c r="AI54" s="27"/>
      <c r="AJ54" s="28"/>
    </row>
    <row r="55" spans="13:36">
      <c r="N55" s="11" t="s">
        <v>68</v>
      </c>
      <c r="O55">
        <v>2</v>
      </c>
      <c r="P55" s="12">
        <v>0.05</v>
      </c>
      <c r="Q55">
        <v>2</v>
      </c>
      <c r="R55" s="12">
        <v>0.05</v>
      </c>
      <c r="S55">
        <v>1</v>
      </c>
      <c r="T55" s="12">
        <v>2.5000000000000001E-2</v>
      </c>
      <c r="U55" s="17">
        <v>5</v>
      </c>
      <c r="V55" s="18">
        <v>0.125</v>
      </c>
      <c r="W55">
        <v>5</v>
      </c>
      <c r="X55" s="12">
        <v>0.125</v>
      </c>
      <c r="Y55" s="12"/>
      <c r="Z55" s="11" t="s">
        <v>68</v>
      </c>
      <c r="AA55">
        <v>5</v>
      </c>
      <c r="AB55" s="12">
        <v>0.125</v>
      </c>
      <c r="AC55">
        <v>4</v>
      </c>
      <c r="AD55" s="12">
        <v>0.1</v>
      </c>
      <c r="AE55">
        <v>2</v>
      </c>
      <c r="AF55" s="12">
        <v>0.05</v>
      </c>
      <c r="AG55" s="17">
        <v>11</v>
      </c>
      <c r="AH55" s="18">
        <v>0.27500000000000002</v>
      </c>
      <c r="AI55">
        <v>11</v>
      </c>
      <c r="AJ55" s="12">
        <v>0.27500000000000002</v>
      </c>
    </row>
    <row r="56" spans="13:36">
      <c r="N56" s="11" t="s">
        <v>69</v>
      </c>
      <c r="P56" s="12">
        <v>0</v>
      </c>
      <c r="Q56">
        <v>3</v>
      </c>
      <c r="R56" s="12">
        <v>7.4999999999999997E-2</v>
      </c>
      <c r="T56" s="12">
        <v>0</v>
      </c>
      <c r="U56" s="17">
        <v>3</v>
      </c>
      <c r="V56" s="18">
        <v>7.4999999999999997E-2</v>
      </c>
      <c r="W56">
        <v>3</v>
      </c>
      <c r="X56" s="12">
        <v>7.4999999999999997E-2</v>
      </c>
      <c r="Y56" s="12"/>
      <c r="Z56" s="11" t="s">
        <v>69</v>
      </c>
      <c r="AA56">
        <v>3</v>
      </c>
      <c r="AB56" s="12">
        <v>7.4999999999999997E-2</v>
      </c>
      <c r="AC56">
        <v>1</v>
      </c>
      <c r="AD56" s="12">
        <v>2.5000000000000001E-2</v>
      </c>
      <c r="AE56">
        <v>3</v>
      </c>
      <c r="AF56" s="12">
        <v>7.4999999999999997E-2</v>
      </c>
      <c r="AG56" s="17">
        <v>7</v>
      </c>
      <c r="AH56" s="18">
        <v>0.17499999999999999</v>
      </c>
      <c r="AI56">
        <v>7</v>
      </c>
      <c r="AJ56" s="12">
        <v>0.17499999999999999</v>
      </c>
    </row>
    <row r="57" spans="13:36">
      <c r="N57" s="11" t="s">
        <v>70</v>
      </c>
      <c r="O57">
        <v>2</v>
      </c>
      <c r="P57" s="12">
        <v>0.05</v>
      </c>
      <c r="Q57">
        <v>4</v>
      </c>
      <c r="R57" s="12">
        <v>0.1</v>
      </c>
      <c r="S57">
        <v>1</v>
      </c>
      <c r="T57" s="12">
        <v>2.5000000000000001E-2</v>
      </c>
      <c r="U57" s="17">
        <v>7</v>
      </c>
      <c r="V57" s="18">
        <v>0.17499999999999999</v>
      </c>
      <c r="W57">
        <v>7</v>
      </c>
      <c r="X57" s="12">
        <v>0.17499999999999999</v>
      </c>
      <c r="Y57" s="12"/>
      <c r="Z57" s="11" t="s">
        <v>70</v>
      </c>
      <c r="AA57">
        <v>3</v>
      </c>
      <c r="AB57" s="12">
        <v>7.4999999999999997E-2</v>
      </c>
      <c r="AC57">
        <v>2</v>
      </c>
      <c r="AD57" s="12">
        <v>0.05</v>
      </c>
      <c r="AE57">
        <v>1</v>
      </c>
      <c r="AF57" s="12">
        <v>2.5000000000000001E-2</v>
      </c>
      <c r="AG57" s="17">
        <v>6</v>
      </c>
      <c r="AH57" s="18">
        <v>0.15</v>
      </c>
      <c r="AI57">
        <v>6</v>
      </c>
      <c r="AJ57" s="12">
        <v>0.15</v>
      </c>
    </row>
    <row r="58" spans="13:36">
      <c r="N58" s="11" t="s">
        <v>148</v>
      </c>
      <c r="O58">
        <v>14</v>
      </c>
      <c r="P58" s="12">
        <v>0.35</v>
      </c>
      <c r="Q58">
        <v>9</v>
      </c>
      <c r="R58" s="12">
        <v>0.22500000000000001</v>
      </c>
      <c r="S58">
        <v>2</v>
      </c>
      <c r="T58" s="12">
        <v>0.05</v>
      </c>
      <c r="U58" s="17">
        <v>25</v>
      </c>
      <c r="V58" s="18">
        <v>0.625</v>
      </c>
      <c r="W58">
        <v>25</v>
      </c>
      <c r="X58" s="12">
        <v>0.625</v>
      </c>
      <c r="Y58" s="12"/>
      <c r="Z58" s="11" t="s">
        <v>148</v>
      </c>
      <c r="AA58">
        <v>6</v>
      </c>
      <c r="AB58" s="12">
        <v>0.15</v>
      </c>
      <c r="AC58">
        <v>3</v>
      </c>
      <c r="AD58" s="12">
        <v>7.4999999999999997E-2</v>
      </c>
      <c r="AE58">
        <v>5</v>
      </c>
      <c r="AF58" s="12">
        <v>0.125</v>
      </c>
      <c r="AG58" s="17">
        <v>14</v>
      </c>
      <c r="AH58" s="18">
        <v>0.35</v>
      </c>
      <c r="AI58">
        <v>14</v>
      </c>
      <c r="AJ58" s="12">
        <v>0.35</v>
      </c>
    </row>
    <row r="59" spans="13:36">
      <c r="N59" s="11" t="s">
        <v>72</v>
      </c>
      <c r="O59">
        <v>3</v>
      </c>
      <c r="P59" s="12">
        <v>7.4999999999999997E-2</v>
      </c>
      <c r="Q59">
        <v>5</v>
      </c>
      <c r="R59" s="12">
        <v>0.125</v>
      </c>
      <c r="T59" s="12">
        <v>0</v>
      </c>
      <c r="U59" s="17">
        <v>8</v>
      </c>
      <c r="V59" s="18">
        <v>0.2</v>
      </c>
      <c r="W59">
        <v>8</v>
      </c>
      <c r="X59" s="12">
        <v>0.2</v>
      </c>
      <c r="Y59" s="12"/>
      <c r="Z59" s="11" t="s">
        <v>72</v>
      </c>
      <c r="AB59" s="12">
        <v>0</v>
      </c>
      <c r="AC59">
        <v>1</v>
      </c>
      <c r="AD59" s="12">
        <v>2.5000000000000001E-2</v>
      </c>
      <c r="AE59">
        <v>1</v>
      </c>
      <c r="AF59" s="12">
        <v>2.5000000000000001E-2</v>
      </c>
      <c r="AG59" s="17">
        <v>2</v>
      </c>
      <c r="AH59" s="18">
        <v>0.05</v>
      </c>
      <c r="AI59">
        <v>2</v>
      </c>
      <c r="AJ59" s="12">
        <v>0.05</v>
      </c>
    </row>
    <row r="60" spans="13:36" ht="12.95">
      <c r="M60" s="1" t="s">
        <v>73</v>
      </c>
      <c r="N60" s="11" t="s">
        <v>74</v>
      </c>
      <c r="O60">
        <v>4</v>
      </c>
      <c r="P60" s="12">
        <v>0.1</v>
      </c>
      <c r="Q60">
        <v>6</v>
      </c>
      <c r="R60" s="12">
        <v>0.15</v>
      </c>
      <c r="S60">
        <v>1</v>
      </c>
      <c r="T60" s="12">
        <v>2.5000000000000001E-2</v>
      </c>
      <c r="U60" s="17">
        <v>11</v>
      </c>
      <c r="V60" s="18">
        <v>0.27500000000000002</v>
      </c>
      <c r="W60">
        <v>11</v>
      </c>
      <c r="X60" s="12">
        <v>0.27500000000000002</v>
      </c>
      <c r="Y60" s="12"/>
      <c r="Z60" s="19" t="s">
        <v>97</v>
      </c>
      <c r="AA60" s="20">
        <v>17</v>
      </c>
      <c r="AB60" s="21">
        <v>0.42499999999999999</v>
      </c>
      <c r="AC60" s="20">
        <v>11</v>
      </c>
      <c r="AD60" s="21">
        <v>0.27500000000000002</v>
      </c>
      <c r="AE60" s="20">
        <v>12</v>
      </c>
      <c r="AF60" s="21">
        <v>0.3</v>
      </c>
      <c r="AG60" s="20">
        <v>40</v>
      </c>
      <c r="AH60" s="21">
        <v>1</v>
      </c>
      <c r="AI60" s="20">
        <v>40</v>
      </c>
      <c r="AJ60" s="21">
        <v>1</v>
      </c>
    </row>
    <row r="61" spans="13:36">
      <c r="N61" s="11" t="s">
        <v>75</v>
      </c>
      <c r="O61">
        <v>9</v>
      </c>
      <c r="P61" s="12">
        <v>0.22500000000000001</v>
      </c>
      <c r="Q61">
        <v>7</v>
      </c>
      <c r="R61" s="12">
        <v>0.17499999999999999</v>
      </c>
      <c r="T61" s="12">
        <v>0</v>
      </c>
      <c r="U61" s="17">
        <v>16</v>
      </c>
      <c r="V61" s="18">
        <v>0.4</v>
      </c>
      <c r="W61">
        <v>16</v>
      </c>
      <c r="X61" s="12">
        <v>0.4</v>
      </c>
      <c r="Y61" s="12"/>
    </row>
    <row r="62" spans="13:36">
      <c r="N62" s="11" t="s">
        <v>76</v>
      </c>
      <c r="O62">
        <v>5</v>
      </c>
      <c r="P62" s="12">
        <v>0.125</v>
      </c>
      <c r="Q62">
        <v>4</v>
      </c>
      <c r="R62" s="12">
        <v>0.1</v>
      </c>
      <c r="S62">
        <v>1</v>
      </c>
      <c r="T62" s="12">
        <v>2.5000000000000001E-2</v>
      </c>
      <c r="U62" s="17">
        <v>10</v>
      </c>
      <c r="V62" s="18">
        <v>0.25</v>
      </c>
      <c r="W62">
        <v>10</v>
      </c>
      <c r="X62" s="12">
        <v>0.25</v>
      </c>
      <c r="Y62" s="12"/>
    </row>
    <row r="63" spans="13:36">
      <c r="M63" s="1" t="s">
        <v>78</v>
      </c>
      <c r="N63" s="11" t="s">
        <v>74</v>
      </c>
      <c r="O63">
        <v>1</v>
      </c>
      <c r="P63" s="12">
        <v>2.5000000000000001E-2</v>
      </c>
      <c r="Q63">
        <v>1</v>
      </c>
      <c r="R63" s="12">
        <v>2.5000000000000001E-2</v>
      </c>
      <c r="S63">
        <v>1</v>
      </c>
      <c r="T63" s="12">
        <v>2.5000000000000001E-2</v>
      </c>
      <c r="U63" s="17">
        <v>3</v>
      </c>
      <c r="V63" s="18">
        <v>7.4999999999999997E-2</v>
      </c>
      <c r="W63">
        <v>3</v>
      </c>
      <c r="X63" s="12">
        <v>7.4999999999999997E-2</v>
      </c>
      <c r="Y63" s="12"/>
    </row>
    <row r="64" spans="13:36">
      <c r="N64" s="11" t="s">
        <v>75</v>
      </c>
      <c r="P64" s="12">
        <v>0</v>
      </c>
      <c r="Q64">
        <v>1</v>
      </c>
      <c r="R64" s="12">
        <v>2.5000000000000001E-2</v>
      </c>
      <c r="S64">
        <v>1</v>
      </c>
      <c r="T64" s="12">
        <v>2.5000000000000001E-2</v>
      </c>
      <c r="U64" s="17">
        <v>2</v>
      </c>
      <c r="V64" s="18">
        <v>0.05</v>
      </c>
      <c r="W64">
        <v>2</v>
      </c>
      <c r="X64" s="12">
        <v>0.05</v>
      </c>
      <c r="Y64" s="12"/>
    </row>
    <row r="65" spans="13:25">
      <c r="N65" s="11" t="s">
        <v>76</v>
      </c>
      <c r="O65">
        <v>16</v>
      </c>
      <c r="P65" s="12">
        <v>0.4</v>
      </c>
      <c r="Q65">
        <v>10</v>
      </c>
      <c r="R65" s="12">
        <v>0.25</v>
      </c>
      <c r="S65">
        <v>2</v>
      </c>
      <c r="T65" s="12">
        <v>0.05</v>
      </c>
      <c r="U65" s="17">
        <v>28</v>
      </c>
      <c r="V65" s="18">
        <v>0.7</v>
      </c>
      <c r="W65">
        <v>28</v>
      </c>
      <c r="X65" s="12">
        <v>0.7</v>
      </c>
      <c r="Y65" s="12"/>
    </row>
    <row r="66" spans="13:25">
      <c r="N66" s="11" t="s">
        <v>77</v>
      </c>
      <c r="O66">
        <v>3</v>
      </c>
      <c r="P66" s="12">
        <v>7.4999999999999997E-2</v>
      </c>
      <c r="Q66">
        <v>7</v>
      </c>
      <c r="R66" s="12">
        <v>0.17499999999999999</v>
      </c>
      <c r="T66" s="12">
        <v>0</v>
      </c>
      <c r="U66" s="17">
        <v>10</v>
      </c>
      <c r="V66" s="18">
        <v>0.25</v>
      </c>
      <c r="W66">
        <v>10</v>
      </c>
      <c r="X66" s="12">
        <v>0.25</v>
      </c>
      <c r="Y66" s="12"/>
    </row>
    <row r="67" spans="13:25">
      <c r="M67" s="1" t="s">
        <v>79</v>
      </c>
      <c r="N67" s="11" t="s">
        <v>74</v>
      </c>
      <c r="O67">
        <v>3</v>
      </c>
      <c r="P67" s="12">
        <v>7.4999999999999997E-2</v>
      </c>
      <c r="R67" s="12">
        <v>0</v>
      </c>
      <c r="S67">
        <v>1</v>
      </c>
      <c r="T67" s="12">
        <v>2.5000000000000001E-2</v>
      </c>
      <c r="U67" s="17">
        <v>4</v>
      </c>
      <c r="V67" s="18">
        <v>0.1</v>
      </c>
      <c r="W67">
        <v>4</v>
      </c>
      <c r="X67" s="12">
        <v>0.1</v>
      </c>
      <c r="Y67" s="12"/>
    </row>
    <row r="68" spans="13:25">
      <c r="N68" s="11" t="s">
        <v>75</v>
      </c>
      <c r="O68">
        <v>16</v>
      </c>
      <c r="P68" s="12">
        <v>0.4</v>
      </c>
      <c r="Q68">
        <v>13</v>
      </c>
      <c r="R68" s="12">
        <v>0.32500000000000001</v>
      </c>
      <c r="S68">
        <v>2</v>
      </c>
      <c r="T68" s="12">
        <v>0.05</v>
      </c>
      <c r="U68" s="17">
        <v>31</v>
      </c>
      <c r="V68" s="18">
        <v>0.77500000000000002</v>
      </c>
      <c r="W68">
        <v>31</v>
      </c>
      <c r="X68" s="12">
        <v>0.77500000000000002</v>
      </c>
      <c r="Y68" s="12"/>
    </row>
    <row r="69" spans="13:25">
      <c r="N69" s="11" t="s">
        <v>76</v>
      </c>
      <c r="P69" s="12">
        <v>0</v>
      </c>
      <c r="Q69">
        <v>5</v>
      </c>
      <c r="R69" s="12">
        <v>0.125</v>
      </c>
      <c r="T69" s="12">
        <v>0</v>
      </c>
      <c r="U69" s="17">
        <v>5</v>
      </c>
      <c r="V69" s="18">
        <v>0.125</v>
      </c>
      <c r="W69">
        <v>5</v>
      </c>
      <c r="X69" s="12">
        <v>0.125</v>
      </c>
      <c r="Y69" s="12"/>
    </row>
    <row r="70" spans="13:25">
      <c r="M70" s="1" t="s">
        <v>80</v>
      </c>
      <c r="N70" s="11" t="s">
        <v>74</v>
      </c>
      <c r="O70">
        <v>1</v>
      </c>
      <c r="P70" s="12">
        <v>2.5000000000000001E-2</v>
      </c>
      <c r="Q70">
        <v>1</v>
      </c>
      <c r="R70" s="12">
        <v>2.5000000000000001E-2</v>
      </c>
      <c r="T70" s="12">
        <v>0</v>
      </c>
      <c r="U70" s="17">
        <v>2</v>
      </c>
      <c r="V70" s="18">
        <v>0.05</v>
      </c>
      <c r="W70">
        <v>2</v>
      </c>
      <c r="X70" s="12">
        <v>0.05</v>
      </c>
      <c r="Y70" s="12"/>
    </row>
    <row r="71" spans="13:25">
      <c r="N71" s="11" t="s">
        <v>75</v>
      </c>
      <c r="O71">
        <v>16</v>
      </c>
      <c r="P71" s="12">
        <v>0.4</v>
      </c>
      <c r="Q71">
        <v>15</v>
      </c>
      <c r="R71" s="12">
        <v>0.375</v>
      </c>
      <c r="S71">
        <v>2</v>
      </c>
      <c r="T71" s="12">
        <v>0.05</v>
      </c>
      <c r="U71" s="17">
        <v>33</v>
      </c>
      <c r="V71" s="18">
        <v>0.82499999999999996</v>
      </c>
      <c r="W71">
        <v>33</v>
      </c>
      <c r="X71" s="12">
        <v>0.82499999999999996</v>
      </c>
      <c r="Y71" s="12"/>
    </row>
    <row r="72" spans="13:25">
      <c r="N72" s="11" t="s">
        <v>76</v>
      </c>
      <c r="O72">
        <v>2</v>
      </c>
      <c r="P72" s="12">
        <v>0.05</v>
      </c>
      <c r="Q72">
        <v>2</v>
      </c>
      <c r="R72" s="12">
        <v>0.05</v>
      </c>
      <c r="S72">
        <v>1</v>
      </c>
      <c r="T72" s="12">
        <v>2.5000000000000001E-2</v>
      </c>
      <c r="U72" s="17">
        <v>5</v>
      </c>
      <c r="V72" s="18">
        <v>0.125</v>
      </c>
      <c r="W72">
        <v>5</v>
      </c>
      <c r="X72" s="12">
        <v>0.125</v>
      </c>
      <c r="Y72" s="12"/>
    </row>
    <row r="73" spans="13:25">
      <c r="M73" s="1" t="s">
        <v>81</v>
      </c>
      <c r="N73" s="11" t="s">
        <v>74</v>
      </c>
      <c r="O73">
        <v>3</v>
      </c>
      <c r="P73" s="12">
        <v>7.4999999999999997E-2</v>
      </c>
      <c r="R73" s="12">
        <v>0</v>
      </c>
      <c r="S73">
        <v>1</v>
      </c>
      <c r="T73" s="12">
        <v>2.5000000000000001E-2</v>
      </c>
      <c r="U73" s="17">
        <v>4</v>
      </c>
      <c r="V73" s="18">
        <v>0.1</v>
      </c>
      <c r="W73">
        <v>4</v>
      </c>
      <c r="X73" s="12">
        <v>0.1</v>
      </c>
      <c r="Y73" s="12"/>
    </row>
    <row r="74" spans="13:25">
      <c r="N74" s="11" t="s">
        <v>75</v>
      </c>
      <c r="O74">
        <v>14</v>
      </c>
      <c r="P74" s="12">
        <v>0.35</v>
      </c>
      <c r="Q74">
        <v>13</v>
      </c>
      <c r="R74" s="12">
        <v>0.32500000000000001</v>
      </c>
      <c r="S74">
        <v>2</v>
      </c>
      <c r="T74" s="12">
        <v>0.05</v>
      </c>
      <c r="U74" s="17">
        <v>29</v>
      </c>
      <c r="V74" s="18">
        <v>0.72499999999999998</v>
      </c>
      <c r="W74">
        <v>29</v>
      </c>
      <c r="X74" s="12">
        <v>0.72499999999999998</v>
      </c>
      <c r="Y74" s="12"/>
    </row>
    <row r="75" spans="13:25">
      <c r="N75" s="11" t="s">
        <v>76</v>
      </c>
      <c r="O75">
        <v>2</v>
      </c>
      <c r="P75" s="12">
        <v>0.05</v>
      </c>
      <c r="Q75">
        <v>5</v>
      </c>
      <c r="R75" s="12">
        <v>0.125</v>
      </c>
      <c r="T75" s="12">
        <v>0</v>
      </c>
      <c r="U75" s="17">
        <v>7</v>
      </c>
      <c r="V75" s="18">
        <v>0.17499999999999999</v>
      </c>
      <c r="W75">
        <v>7</v>
      </c>
      <c r="X75" s="12">
        <v>0.17499999999999999</v>
      </c>
      <c r="Y75" s="12"/>
    </row>
    <row r="76" spans="13:25">
      <c r="M76" s="1" t="s">
        <v>82</v>
      </c>
      <c r="N76" s="11" t="s">
        <v>74</v>
      </c>
      <c r="O76">
        <v>1</v>
      </c>
      <c r="P76" s="12">
        <v>2.5000000000000001E-2</v>
      </c>
      <c r="R76" s="12">
        <v>0</v>
      </c>
      <c r="T76" s="12">
        <v>0</v>
      </c>
      <c r="U76" s="17">
        <v>1</v>
      </c>
      <c r="V76" s="18">
        <v>2.5000000000000001E-2</v>
      </c>
      <c r="W76">
        <v>1</v>
      </c>
      <c r="X76" s="12">
        <v>2.5000000000000001E-2</v>
      </c>
      <c r="Y76" s="12"/>
    </row>
    <row r="77" spans="13:25">
      <c r="N77" s="11" t="s">
        <v>75</v>
      </c>
      <c r="O77">
        <v>15</v>
      </c>
      <c r="P77" s="12">
        <v>0.375</v>
      </c>
      <c r="Q77">
        <v>16</v>
      </c>
      <c r="R77" s="12">
        <v>0.4</v>
      </c>
      <c r="S77">
        <v>2</v>
      </c>
      <c r="T77" s="12">
        <v>0.05</v>
      </c>
      <c r="U77" s="17">
        <v>33</v>
      </c>
      <c r="V77" s="18">
        <v>0.82499999999999996</v>
      </c>
      <c r="W77">
        <v>33</v>
      </c>
      <c r="X77" s="12">
        <v>0.82499999999999996</v>
      </c>
      <c r="Y77" s="12"/>
    </row>
    <row r="78" spans="13:25">
      <c r="N78" s="11" t="s">
        <v>76</v>
      </c>
      <c r="O78">
        <v>3</v>
      </c>
      <c r="P78" s="12">
        <v>7.4999999999999997E-2</v>
      </c>
      <c r="Q78">
        <v>2</v>
      </c>
      <c r="R78" s="12">
        <v>0.05</v>
      </c>
      <c r="T78" s="12">
        <v>0</v>
      </c>
      <c r="U78" s="17">
        <v>5</v>
      </c>
      <c r="V78" s="18">
        <v>0.125</v>
      </c>
      <c r="W78">
        <v>5</v>
      </c>
      <c r="X78" s="12">
        <v>0.125</v>
      </c>
      <c r="Y78" s="12"/>
    </row>
    <row r="79" spans="13:25">
      <c r="M79" s="1" t="s">
        <v>83</v>
      </c>
      <c r="N79" s="11" t="s">
        <v>74</v>
      </c>
      <c r="P79" s="12">
        <v>0</v>
      </c>
      <c r="R79" s="12">
        <v>0</v>
      </c>
      <c r="S79">
        <v>1</v>
      </c>
      <c r="T79" s="12">
        <v>2.5000000000000001E-2</v>
      </c>
      <c r="U79" s="17">
        <v>1</v>
      </c>
      <c r="V79" s="18">
        <v>2.5000000000000001E-2</v>
      </c>
      <c r="W79">
        <v>1</v>
      </c>
      <c r="X79" s="12">
        <v>2.5000000000000001E-2</v>
      </c>
      <c r="Y79" s="12"/>
    </row>
    <row r="80" spans="13:25">
      <c r="N80" s="11" t="s">
        <v>75</v>
      </c>
      <c r="O80">
        <v>2</v>
      </c>
      <c r="P80" s="12">
        <v>0.05</v>
      </c>
      <c r="Q80">
        <v>1</v>
      </c>
      <c r="R80" s="12">
        <v>2.5000000000000001E-2</v>
      </c>
      <c r="S80">
        <v>1</v>
      </c>
      <c r="T80" s="12">
        <v>2.5000000000000001E-2</v>
      </c>
      <c r="U80" s="17">
        <v>4</v>
      </c>
      <c r="V80" s="18">
        <v>0.1</v>
      </c>
      <c r="W80">
        <v>4</v>
      </c>
      <c r="X80" s="12">
        <v>0.1</v>
      </c>
      <c r="Y80" s="12"/>
    </row>
    <row r="81" spans="13:25">
      <c r="N81" s="11" t="s">
        <v>76</v>
      </c>
      <c r="O81">
        <v>13</v>
      </c>
      <c r="P81" s="12">
        <v>0.32500000000000001</v>
      </c>
      <c r="Q81">
        <v>12</v>
      </c>
      <c r="R81" s="12">
        <v>0.3</v>
      </c>
      <c r="S81">
        <v>2</v>
      </c>
      <c r="T81" s="12">
        <v>0.05</v>
      </c>
      <c r="U81" s="17">
        <v>27</v>
      </c>
      <c r="V81" s="18">
        <v>0.67500000000000004</v>
      </c>
      <c r="W81">
        <v>27</v>
      </c>
      <c r="X81" s="12">
        <v>0.67500000000000004</v>
      </c>
      <c r="Y81" s="12"/>
    </row>
    <row r="82" spans="13:25">
      <c r="N82" s="11" t="s">
        <v>77</v>
      </c>
      <c r="O82">
        <v>4</v>
      </c>
      <c r="P82" s="12">
        <v>0.1</v>
      </c>
      <c r="Q82">
        <v>5</v>
      </c>
      <c r="R82" s="12">
        <v>0.125</v>
      </c>
      <c r="T82" s="12">
        <v>0</v>
      </c>
      <c r="U82" s="17">
        <v>9</v>
      </c>
      <c r="V82" s="18">
        <v>0.22500000000000001</v>
      </c>
      <c r="W82">
        <v>9</v>
      </c>
      <c r="X82" s="12">
        <v>0.22500000000000001</v>
      </c>
      <c r="Y82" s="12"/>
    </row>
    <row r="83" spans="13:25">
      <c r="M83" s="1" t="s">
        <v>84</v>
      </c>
      <c r="N83" s="11" t="s">
        <v>74</v>
      </c>
      <c r="O83">
        <v>3</v>
      </c>
      <c r="P83" s="12">
        <v>7.4999999999999997E-2</v>
      </c>
      <c r="R83" s="12">
        <v>0</v>
      </c>
      <c r="S83">
        <v>1</v>
      </c>
      <c r="T83" s="12">
        <v>2.5000000000000001E-2</v>
      </c>
      <c r="U83" s="17">
        <v>4</v>
      </c>
      <c r="V83" s="18">
        <v>0.1</v>
      </c>
      <c r="W83">
        <v>4</v>
      </c>
      <c r="X83" s="12">
        <v>0.1</v>
      </c>
      <c r="Y83" s="12"/>
    </row>
    <row r="84" spans="13:25">
      <c r="N84" s="11" t="s">
        <v>75</v>
      </c>
      <c r="O84">
        <v>15</v>
      </c>
      <c r="P84" s="12">
        <v>0.375</v>
      </c>
      <c r="Q84">
        <v>14</v>
      </c>
      <c r="R84" s="12">
        <v>0.35</v>
      </c>
      <c r="T84" s="12">
        <v>0</v>
      </c>
      <c r="U84" s="17">
        <v>29</v>
      </c>
      <c r="V84" s="18">
        <v>0.72499999999999998</v>
      </c>
      <c r="W84">
        <v>29</v>
      </c>
      <c r="X84" s="12">
        <v>0.72499999999999998</v>
      </c>
      <c r="Y84" s="12"/>
    </row>
    <row r="85" spans="13:25">
      <c r="N85" s="11" t="s">
        <v>76</v>
      </c>
      <c r="P85" s="12">
        <v>0</v>
      </c>
      <c r="Q85">
        <v>4</v>
      </c>
      <c r="R85" s="12">
        <v>0.1</v>
      </c>
      <c r="S85">
        <v>1</v>
      </c>
      <c r="T85" s="12">
        <v>2.5000000000000001E-2</v>
      </c>
      <c r="U85" s="17">
        <v>5</v>
      </c>
      <c r="V85" s="18">
        <v>0.125</v>
      </c>
      <c r="W85">
        <v>5</v>
      </c>
      <c r="X85" s="12">
        <v>0.125</v>
      </c>
      <c r="Y85" s="12"/>
    </row>
    <row r="86" spans="13:25">
      <c r="M86" s="1" t="s">
        <v>85</v>
      </c>
      <c r="N86" s="11" t="s">
        <v>74</v>
      </c>
      <c r="O86">
        <v>1</v>
      </c>
      <c r="P86" s="12">
        <v>2.5000000000000001E-2</v>
      </c>
      <c r="R86" s="12">
        <v>0</v>
      </c>
      <c r="S86">
        <v>1</v>
      </c>
      <c r="T86" s="12">
        <v>2.5000000000000001E-2</v>
      </c>
      <c r="U86" s="17">
        <v>2</v>
      </c>
      <c r="V86" s="18">
        <v>0.05</v>
      </c>
      <c r="W86">
        <v>2</v>
      </c>
      <c r="X86" s="12">
        <v>0.05</v>
      </c>
      <c r="Y86" s="12"/>
    </row>
    <row r="87" spans="13:25">
      <c r="N87" s="11" t="s">
        <v>75</v>
      </c>
      <c r="O87">
        <v>1</v>
      </c>
      <c r="P87" s="12">
        <v>2.5000000000000001E-2</v>
      </c>
      <c r="R87" s="12">
        <v>0</v>
      </c>
      <c r="S87">
        <v>1</v>
      </c>
      <c r="T87" s="12">
        <v>2.5000000000000001E-2</v>
      </c>
      <c r="U87" s="17">
        <v>2</v>
      </c>
      <c r="V87" s="18">
        <v>0.05</v>
      </c>
      <c r="W87">
        <v>2</v>
      </c>
      <c r="X87" s="12">
        <v>0.05</v>
      </c>
      <c r="Y87" s="12"/>
    </row>
    <row r="88" spans="13:25">
      <c r="N88" s="11" t="s">
        <v>76</v>
      </c>
      <c r="O88">
        <v>16</v>
      </c>
      <c r="P88" s="12">
        <v>0.4</v>
      </c>
      <c r="Q88">
        <v>13</v>
      </c>
      <c r="R88" s="12">
        <v>0.32500000000000001</v>
      </c>
      <c r="T88" s="12">
        <v>0</v>
      </c>
      <c r="U88" s="17">
        <v>29</v>
      </c>
      <c r="V88" s="18">
        <v>0.72499999999999998</v>
      </c>
      <c r="W88">
        <v>29</v>
      </c>
      <c r="X88" s="12">
        <v>0.72499999999999998</v>
      </c>
      <c r="Y88" s="12"/>
    </row>
    <row r="89" spans="13:25">
      <c r="N89" s="11" t="s">
        <v>77</v>
      </c>
      <c r="O89">
        <v>1</v>
      </c>
      <c r="P89" s="12">
        <v>2.5000000000000001E-2</v>
      </c>
      <c r="Q89">
        <v>5</v>
      </c>
      <c r="R89" s="12">
        <v>0.125</v>
      </c>
      <c r="S89">
        <v>1</v>
      </c>
      <c r="T89" s="12">
        <v>2.5000000000000001E-2</v>
      </c>
      <c r="U89" s="17">
        <v>7</v>
      </c>
      <c r="V89" s="18">
        <v>0.17499999999999999</v>
      </c>
      <c r="W89">
        <v>7</v>
      </c>
      <c r="X89" s="12">
        <v>0.17499999999999999</v>
      </c>
      <c r="Y89" s="12"/>
    </row>
    <row r="90" spans="13:25">
      <c r="M90" s="1" t="s">
        <v>86</v>
      </c>
      <c r="N90" s="11" t="s">
        <v>74</v>
      </c>
      <c r="O90">
        <v>1</v>
      </c>
      <c r="P90" s="12">
        <v>2.5000000000000001E-2</v>
      </c>
      <c r="R90" s="12">
        <v>0</v>
      </c>
      <c r="S90">
        <v>1</v>
      </c>
      <c r="T90" s="12">
        <v>2.5000000000000001E-2</v>
      </c>
      <c r="U90" s="17">
        <v>2</v>
      </c>
      <c r="V90" s="18">
        <v>0.05</v>
      </c>
      <c r="W90">
        <v>2</v>
      </c>
      <c r="X90" s="12">
        <v>0.05</v>
      </c>
      <c r="Y90" s="12"/>
    </row>
    <row r="91" spans="13:25">
      <c r="N91" s="11" t="s">
        <v>75</v>
      </c>
      <c r="O91">
        <v>1</v>
      </c>
      <c r="P91" s="12">
        <v>2.5000000000000001E-2</v>
      </c>
      <c r="R91" s="12">
        <v>0</v>
      </c>
      <c r="S91">
        <v>3</v>
      </c>
      <c r="T91" s="12">
        <v>7.4999999999999997E-2</v>
      </c>
      <c r="U91" s="17">
        <v>4</v>
      </c>
      <c r="V91" s="18">
        <v>0.1</v>
      </c>
      <c r="W91">
        <v>4</v>
      </c>
      <c r="X91" s="12">
        <v>0.1</v>
      </c>
      <c r="Y91" s="12"/>
    </row>
    <row r="92" spans="13:25">
      <c r="N92" s="11" t="s">
        <v>76</v>
      </c>
      <c r="O92">
        <v>18</v>
      </c>
      <c r="P92" s="12">
        <v>0.45</v>
      </c>
      <c r="Q92">
        <v>17</v>
      </c>
      <c r="R92" s="12">
        <v>0.42499999999999999</v>
      </c>
      <c r="T92" s="12">
        <v>0</v>
      </c>
      <c r="U92" s="17">
        <v>35</v>
      </c>
      <c r="V92" s="18">
        <v>0.875</v>
      </c>
      <c r="W92">
        <v>35</v>
      </c>
      <c r="X92" s="12">
        <v>0.875</v>
      </c>
      <c r="Y92" s="12"/>
    </row>
    <row r="93" spans="13:25">
      <c r="N93" s="11" t="s">
        <v>77</v>
      </c>
      <c r="P93" s="12">
        <v>0</v>
      </c>
      <c r="Q93">
        <v>1</v>
      </c>
      <c r="R93" s="12">
        <v>2.5000000000000001E-2</v>
      </c>
      <c r="T93" s="12">
        <v>0</v>
      </c>
      <c r="U93" s="17">
        <v>1</v>
      </c>
      <c r="V93" s="18">
        <v>2.5000000000000001E-2</v>
      </c>
      <c r="W93">
        <v>1</v>
      </c>
      <c r="X93" s="12">
        <v>2.5000000000000001E-2</v>
      </c>
      <c r="Y93" s="12"/>
    </row>
    <row r="94" spans="13:25">
      <c r="M94" s="1" t="s">
        <v>87</v>
      </c>
      <c r="N94" s="11" t="s">
        <v>74</v>
      </c>
      <c r="O94">
        <v>18</v>
      </c>
      <c r="P94" s="12">
        <v>0.45</v>
      </c>
      <c r="Q94">
        <v>18</v>
      </c>
      <c r="R94" s="12">
        <v>0.45</v>
      </c>
      <c r="S94">
        <v>2</v>
      </c>
      <c r="T94" s="12">
        <v>0.05</v>
      </c>
      <c r="U94" s="17">
        <v>38</v>
      </c>
      <c r="V94" s="18">
        <v>0.95</v>
      </c>
      <c r="W94">
        <v>38</v>
      </c>
      <c r="X94" s="12">
        <v>0.95</v>
      </c>
      <c r="Y94" s="12"/>
    </row>
    <row r="95" spans="13:25">
      <c r="N95" s="11" t="s">
        <v>75</v>
      </c>
      <c r="O95">
        <v>1</v>
      </c>
      <c r="P95" s="12">
        <v>2.5000000000000001E-2</v>
      </c>
      <c r="R95" s="12">
        <v>0</v>
      </c>
      <c r="S95">
        <v>1</v>
      </c>
      <c r="T95" s="12">
        <v>2.5000000000000001E-2</v>
      </c>
      <c r="U95" s="17">
        <v>2</v>
      </c>
      <c r="V95" s="18">
        <v>0.05</v>
      </c>
      <c r="W95">
        <v>2</v>
      </c>
      <c r="X95" s="12">
        <v>0.05</v>
      </c>
      <c r="Y95" s="12"/>
    </row>
    <row r="96" spans="13:25">
      <c r="N96" s="11" t="s">
        <v>76</v>
      </c>
      <c r="O96">
        <v>2</v>
      </c>
      <c r="P96" s="12">
        <v>0.05</v>
      </c>
      <c r="Q96">
        <v>1</v>
      </c>
      <c r="R96" s="12">
        <v>2.5000000000000001E-2</v>
      </c>
      <c r="S96">
        <v>2</v>
      </c>
      <c r="T96" s="12">
        <v>0.05</v>
      </c>
      <c r="U96" s="17">
        <v>5</v>
      </c>
      <c r="V96" s="18">
        <v>0.125</v>
      </c>
      <c r="W96">
        <v>5</v>
      </c>
      <c r="X96" s="12">
        <v>0.125</v>
      </c>
      <c r="Y96" s="12"/>
    </row>
    <row r="97" spans="13:25">
      <c r="M97" s="1" t="s">
        <v>88</v>
      </c>
      <c r="N97" s="11" t="s">
        <v>75</v>
      </c>
      <c r="O97">
        <v>14</v>
      </c>
      <c r="P97" s="12">
        <v>0.35</v>
      </c>
      <c r="Q97">
        <v>14</v>
      </c>
      <c r="R97" s="12">
        <v>0.35</v>
      </c>
      <c r="T97" s="12">
        <v>0</v>
      </c>
      <c r="U97" s="17">
        <v>28</v>
      </c>
      <c r="V97" s="18">
        <v>0.7</v>
      </c>
      <c r="W97">
        <v>28</v>
      </c>
      <c r="X97" s="12">
        <v>0.7</v>
      </c>
      <c r="Y97" s="12"/>
    </row>
    <row r="98" spans="13:25">
      <c r="N98" s="11" t="s">
        <v>76</v>
      </c>
      <c r="O98">
        <v>2</v>
      </c>
      <c r="P98" s="12">
        <v>0.05</v>
      </c>
      <c r="Q98">
        <v>3</v>
      </c>
      <c r="R98" s="12">
        <v>7.4999999999999997E-2</v>
      </c>
      <c r="T98" s="12">
        <v>0</v>
      </c>
      <c r="U98" s="17">
        <v>5</v>
      </c>
      <c r="V98" s="18">
        <v>0.125</v>
      </c>
      <c r="W98">
        <v>5</v>
      </c>
      <c r="X98" s="12">
        <v>0.125</v>
      </c>
      <c r="Y98" s="12"/>
    </row>
    <row r="99" spans="13:25">
      <c r="M99" s="1" t="s">
        <v>89</v>
      </c>
      <c r="N99" s="11" t="s">
        <v>74</v>
      </c>
      <c r="O99">
        <v>1</v>
      </c>
      <c r="P99" s="12">
        <v>2.5000000000000001E-2</v>
      </c>
      <c r="R99" s="12">
        <v>0</v>
      </c>
      <c r="S99">
        <v>1</v>
      </c>
      <c r="T99" s="12">
        <v>2.5000000000000001E-2</v>
      </c>
      <c r="U99" s="17">
        <v>2</v>
      </c>
      <c r="V99" s="18">
        <v>0.05</v>
      </c>
      <c r="W99">
        <v>2</v>
      </c>
      <c r="X99" s="12">
        <v>0.05</v>
      </c>
      <c r="Y99" s="12"/>
    </row>
    <row r="100" spans="13:25">
      <c r="N100" s="11" t="s">
        <v>75</v>
      </c>
      <c r="O100">
        <v>2</v>
      </c>
      <c r="P100" s="12">
        <v>0.05</v>
      </c>
      <c r="R100" s="12">
        <v>0</v>
      </c>
      <c r="S100">
        <v>2</v>
      </c>
      <c r="T100" s="12">
        <v>0.05</v>
      </c>
      <c r="U100" s="17">
        <v>4</v>
      </c>
      <c r="V100" s="18">
        <v>0.1</v>
      </c>
      <c r="W100">
        <v>4</v>
      </c>
      <c r="X100" s="12">
        <v>0.1</v>
      </c>
      <c r="Y100" s="12"/>
    </row>
    <row r="101" spans="13:25">
      <c r="N101" s="11" t="s">
        <v>76</v>
      </c>
      <c r="O101">
        <v>16</v>
      </c>
      <c r="P101" s="12">
        <v>0.4</v>
      </c>
      <c r="Q101">
        <v>14</v>
      </c>
      <c r="R101" s="12">
        <v>0.35</v>
      </c>
      <c r="S101">
        <v>1</v>
      </c>
      <c r="T101" s="12">
        <v>2.5000000000000001E-2</v>
      </c>
      <c r="U101" s="17">
        <v>31</v>
      </c>
      <c r="V101" s="18">
        <v>0.77500000000000002</v>
      </c>
      <c r="W101">
        <v>31</v>
      </c>
      <c r="X101" s="12">
        <v>0.77500000000000002</v>
      </c>
      <c r="Y101" s="12"/>
    </row>
    <row r="102" spans="13:25">
      <c r="N102" s="11" t="s">
        <v>77</v>
      </c>
      <c r="O102">
        <v>1</v>
      </c>
      <c r="P102" s="12">
        <v>2.5000000000000001E-2</v>
      </c>
      <c r="Q102">
        <v>4</v>
      </c>
      <c r="R102" s="12">
        <v>0.1</v>
      </c>
      <c r="T102" s="12">
        <v>0</v>
      </c>
      <c r="U102" s="17">
        <v>5</v>
      </c>
      <c r="V102" s="18">
        <v>0.125</v>
      </c>
      <c r="W102">
        <v>5</v>
      </c>
      <c r="X102" s="12">
        <v>0.125</v>
      </c>
      <c r="Y102" s="12"/>
    </row>
    <row r="103" spans="13:25">
      <c r="M103" s="1" t="s">
        <v>90</v>
      </c>
      <c r="N103" s="11" t="s">
        <v>74</v>
      </c>
      <c r="O103">
        <v>2</v>
      </c>
      <c r="P103" s="12">
        <v>0.05</v>
      </c>
      <c r="R103" s="12">
        <v>0</v>
      </c>
      <c r="S103">
        <v>2</v>
      </c>
      <c r="T103" s="12">
        <v>0.05</v>
      </c>
      <c r="U103" s="17">
        <v>4</v>
      </c>
      <c r="V103" s="18">
        <v>0.1</v>
      </c>
      <c r="W103">
        <v>4</v>
      </c>
      <c r="X103" s="12">
        <v>0.1</v>
      </c>
      <c r="Y103" s="12"/>
    </row>
    <row r="104" spans="13:25">
      <c r="N104" s="11" t="s">
        <v>75</v>
      </c>
      <c r="O104">
        <v>15</v>
      </c>
      <c r="P104" s="12">
        <v>0.375</v>
      </c>
      <c r="Q104">
        <v>15</v>
      </c>
      <c r="R104" s="12">
        <v>0.375</v>
      </c>
      <c r="S104">
        <v>1</v>
      </c>
      <c r="T104" s="12">
        <v>2.5000000000000001E-2</v>
      </c>
      <c r="U104" s="17">
        <v>31</v>
      </c>
      <c r="V104" s="18">
        <v>0.77500000000000002</v>
      </c>
      <c r="W104">
        <v>31</v>
      </c>
      <c r="X104" s="12">
        <v>0.77500000000000002</v>
      </c>
      <c r="Y104" s="12"/>
    </row>
    <row r="105" spans="13:25">
      <c r="N105" s="11" t="s">
        <v>76</v>
      </c>
      <c r="O105">
        <v>2</v>
      </c>
      <c r="P105" s="12">
        <v>0.05</v>
      </c>
      <c r="Q105">
        <v>3</v>
      </c>
      <c r="R105" s="12">
        <v>7.4999999999999997E-2</v>
      </c>
      <c r="T105" s="12">
        <v>0</v>
      </c>
      <c r="U105" s="17">
        <v>5</v>
      </c>
      <c r="V105" s="18">
        <v>0.125</v>
      </c>
      <c r="W105">
        <v>5</v>
      </c>
      <c r="X105" s="12">
        <v>0.125</v>
      </c>
      <c r="Y105" s="12"/>
    </row>
    <row r="106" spans="13:25">
      <c r="M106" s="1" t="s">
        <v>91</v>
      </c>
      <c r="N106" s="11" t="s">
        <v>74</v>
      </c>
      <c r="O106">
        <v>2</v>
      </c>
      <c r="P106" s="12">
        <v>0.05</v>
      </c>
      <c r="R106" s="12">
        <v>0</v>
      </c>
      <c r="S106">
        <v>2</v>
      </c>
      <c r="T106" s="12">
        <v>0.05</v>
      </c>
      <c r="U106" s="17">
        <v>4</v>
      </c>
      <c r="V106" s="18">
        <v>0.1</v>
      </c>
      <c r="W106">
        <v>4</v>
      </c>
      <c r="X106" s="12">
        <v>0.1</v>
      </c>
      <c r="Y106" s="12"/>
    </row>
    <row r="107" spans="13:25">
      <c r="N107" s="11" t="s">
        <v>75</v>
      </c>
      <c r="O107">
        <v>14</v>
      </c>
      <c r="P107" s="12">
        <v>0.35</v>
      </c>
      <c r="Q107">
        <v>17</v>
      </c>
      <c r="R107" s="12">
        <v>0.42499999999999999</v>
      </c>
      <c r="S107">
        <v>1</v>
      </c>
      <c r="T107" s="12">
        <v>2.5000000000000001E-2</v>
      </c>
      <c r="U107" s="17">
        <v>32</v>
      </c>
      <c r="V107" s="18">
        <v>0.8</v>
      </c>
      <c r="W107">
        <v>32</v>
      </c>
      <c r="X107" s="12">
        <v>0.8</v>
      </c>
      <c r="Y107" s="12"/>
    </row>
    <row r="108" spans="13:25">
      <c r="N108" s="11" t="s">
        <v>76</v>
      </c>
      <c r="O108">
        <v>2</v>
      </c>
      <c r="P108" s="12">
        <v>0.05</v>
      </c>
      <c r="Q108">
        <v>1</v>
      </c>
      <c r="R108" s="12">
        <v>2.5000000000000001E-2</v>
      </c>
      <c r="T108" s="12">
        <v>0</v>
      </c>
      <c r="U108" s="17">
        <v>3</v>
      </c>
      <c r="V108" s="18">
        <v>7.4999999999999997E-2</v>
      </c>
      <c r="W108">
        <v>3</v>
      </c>
      <c r="X108" s="12">
        <v>7.4999999999999997E-2</v>
      </c>
      <c r="Y108" s="12"/>
    </row>
    <row r="109" spans="13:25">
      <c r="M109" s="1" t="s">
        <v>92</v>
      </c>
      <c r="N109" s="11" t="s">
        <v>74</v>
      </c>
      <c r="O109">
        <v>1</v>
      </c>
      <c r="P109" s="12">
        <v>2.5000000000000001E-2</v>
      </c>
      <c r="R109" s="12">
        <v>0</v>
      </c>
      <c r="T109" s="12">
        <v>0</v>
      </c>
      <c r="U109" s="17">
        <v>1</v>
      </c>
      <c r="V109" s="18">
        <v>2.5000000000000001E-2</v>
      </c>
      <c r="W109">
        <v>1</v>
      </c>
      <c r="X109" s="12">
        <v>2.5000000000000001E-2</v>
      </c>
      <c r="Y109" s="12"/>
    </row>
    <row r="110" spans="13:25">
      <c r="N110" s="11" t="s">
        <v>75</v>
      </c>
      <c r="O110">
        <v>2</v>
      </c>
      <c r="P110" s="12">
        <v>0.05</v>
      </c>
      <c r="R110" s="12">
        <v>0</v>
      </c>
      <c r="S110">
        <v>2</v>
      </c>
      <c r="T110" s="12">
        <v>0.05</v>
      </c>
      <c r="U110" s="17">
        <v>4</v>
      </c>
      <c r="V110" s="18">
        <v>0.1</v>
      </c>
      <c r="W110">
        <v>4</v>
      </c>
      <c r="X110" s="12">
        <v>0.1</v>
      </c>
      <c r="Y110" s="12"/>
    </row>
    <row r="111" spans="13:25">
      <c r="N111" s="11" t="s">
        <v>76</v>
      </c>
      <c r="O111">
        <v>14</v>
      </c>
      <c r="P111" s="12">
        <v>0.35</v>
      </c>
      <c r="Q111">
        <v>17</v>
      </c>
      <c r="R111" s="12">
        <v>0.42499999999999999</v>
      </c>
      <c r="T111" s="12">
        <v>0</v>
      </c>
      <c r="U111" s="17">
        <v>31</v>
      </c>
      <c r="V111" s="18">
        <v>0.77500000000000002</v>
      </c>
      <c r="W111">
        <v>31</v>
      </c>
      <c r="X111" s="12">
        <v>0.77500000000000002</v>
      </c>
      <c r="Y111" s="12"/>
    </row>
    <row r="112" spans="13:25">
      <c r="N112" s="11" t="s">
        <v>77</v>
      </c>
      <c r="O112">
        <v>1</v>
      </c>
      <c r="P112" s="12">
        <v>2.5000000000000001E-2</v>
      </c>
      <c r="Q112">
        <v>1</v>
      </c>
      <c r="R112" s="12">
        <v>2.5000000000000001E-2</v>
      </c>
      <c r="T112" s="12">
        <v>0</v>
      </c>
      <c r="U112" s="17">
        <v>2</v>
      </c>
      <c r="V112" s="18">
        <v>0.05</v>
      </c>
      <c r="W112">
        <v>2</v>
      </c>
      <c r="X112" s="12">
        <v>0.05</v>
      </c>
      <c r="Y112" s="12"/>
    </row>
    <row r="113" spans="13:25">
      <c r="M113" s="1" t="s">
        <v>93</v>
      </c>
      <c r="N113" s="11" t="s">
        <v>74</v>
      </c>
      <c r="O113">
        <v>2</v>
      </c>
      <c r="P113" s="12">
        <v>0.05</v>
      </c>
      <c r="R113" s="12">
        <v>0</v>
      </c>
      <c r="S113">
        <v>1</v>
      </c>
      <c r="T113" s="12">
        <v>2.5000000000000001E-2</v>
      </c>
      <c r="U113" s="17">
        <v>3</v>
      </c>
      <c r="V113" s="18">
        <v>7.4999999999999997E-2</v>
      </c>
      <c r="W113">
        <v>3</v>
      </c>
      <c r="X113" s="12">
        <v>7.4999999999999997E-2</v>
      </c>
      <c r="Y113" s="12"/>
    </row>
    <row r="114" spans="13:25">
      <c r="N114" s="11" t="s">
        <v>75</v>
      </c>
      <c r="O114">
        <v>2</v>
      </c>
      <c r="P114" s="12">
        <v>0.05</v>
      </c>
      <c r="R114" s="12">
        <v>0</v>
      </c>
      <c r="T114" s="12">
        <v>0</v>
      </c>
      <c r="U114" s="17">
        <v>2</v>
      </c>
      <c r="V114" s="18">
        <v>0.05</v>
      </c>
      <c r="W114">
        <v>2</v>
      </c>
      <c r="X114" s="12">
        <v>0.05</v>
      </c>
      <c r="Y114" s="12"/>
    </row>
    <row r="115" spans="13:25">
      <c r="N115" s="11" t="s">
        <v>76</v>
      </c>
      <c r="O115">
        <v>13</v>
      </c>
      <c r="P115" s="12">
        <v>0.32500000000000001</v>
      </c>
      <c r="Q115">
        <v>17</v>
      </c>
      <c r="R115" s="12">
        <v>0.42499999999999999</v>
      </c>
      <c r="T115" s="12">
        <v>0</v>
      </c>
      <c r="U115" s="17">
        <v>30</v>
      </c>
      <c r="V115" s="18">
        <v>0.75</v>
      </c>
      <c r="W115">
        <v>30</v>
      </c>
      <c r="X115" s="12">
        <v>0.75</v>
      </c>
      <c r="Y115" s="12"/>
    </row>
    <row r="116" spans="13:25">
      <c r="N116" s="11" t="s">
        <v>77</v>
      </c>
      <c r="O116">
        <v>3</v>
      </c>
      <c r="P116" s="12">
        <v>7.4999999999999997E-2</v>
      </c>
      <c r="Q116">
        <v>1</v>
      </c>
      <c r="R116" s="12">
        <v>2.5000000000000001E-2</v>
      </c>
      <c r="T116" s="12">
        <v>0</v>
      </c>
      <c r="U116" s="17">
        <v>4</v>
      </c>
      <c r="V116" s="18">
        <v>0.1</v>
      </c>
      <c r="W116">
        <v>4</v>
      </c>
      <c r="X116" s="12">
        <v>0.1</v>
      </c>
      <c r="Y116" s="12"/>
    </row>
    <row r="117" spans="13:25">
      <c r="M117" s="1" t="s">
        <v>94</v>
      </c>
      <c r="N117" s="11" t="s">
        <v>74</v>
      </c>
      <c r="O117">
        <v>1</v>
      </c>
      <c r="P117" s="12">
        <v>2.5000000000000001E-2</v>
      </c>
      <c r="R117" s="12">
        <v>0</v>
      </c>
      <c r="S117">
        <v>3</v>
      </c>
      <c r="T117" s="12">
        <v>7.4999999999999997E-2</v>
      </c>
      <c r="U117" s="17">
        <v>4</v>
      </c>
      <c r="V117" s="18">
        <v>0.1</v>
      </c>
      <c r="W117">
        <v>4</v>
      </c>
      <c r="X117" s="12">
        <v>0.1</v>
      </c>
      <c r="Y117" s="12"/>
    </row>
    <row r="118" spans="13:25">
      <c r="N118" s="11" t="s">
        <v>75</v>
      </c>
      <c r="O118">
        <v>1</v>
      </c>
      <c r="P118" s="12">
        <v>2.5000000000000001E-2</v>
      </c>
      <c r="R118" s="12">
        <v>0</v>
      </c>
      <c r="S118">
        <v>1</v>
      </c>
      <c r="T118" s="12">
        <v>2.5000000000000001E-2</v>
      </c>
      <c r="U118" s="17">
        <v>2</v>
      </c>
      <c r="V118" s="18">
        <v>0.05</v>
      </c>
      <c r="W118">
        <v>2</v>
      </c>
      <c r="X118" s="12">
        <v>0.05</v>
      </c>
      <c r="Y118" s="12"/>
    </row>
    <row r="119" spans="13:25">
      <c r="N119" s="11" t="s">
        <v>76</v>
      </c>
      <c r="O119">
        <v>15</v>
      </c>
      <c r="P119" s="12">
        <v>0.375</v>
      </c>
      <c r="Q119">
        <v>17</v>
      </c>
      <c r="R119" s="12">
        <v>0.42499999999999999</v>
      </c>
      <c r="S119">
        <v>1</v>
      </c>
      <c r="T119" s="12">
        <v>2.5000000000000001E-2</v>
      </c>
      <c r="U119" s="17">
        <v>33</v>
      </c>
      <c r="V119" s="18">
        <v>0.82499999999999996</v>
      </c>
      <c r="W119">
        <v>33</v>
      </c>
      <c r="X119" s="12">
        <v>0.82499999999999996</v>
      </c>
      <c r="Y119" s="12"/>
    </row>
    <row r="120" spans="13:25">
      <c r="N120" s="11" t="s">
        <v>77</v>
      </c>
      <c r="O120">
        <v>2</v>
      </c>
      <c r="P120" s="12">
        <v>0.05</v>
      </c>
      <c r="Q120">
        <v>1</v>
      </c>
      <c r="R120" s="12">
        <v>2.5000000000000001E-2</v>
      </c>
      <c r="S120">
        <v>1</v>
      </c>
      <c r="T120" s="12">
        <v>2.5000000000000001E-2</v>
      </c>
      <c r="U120" s="17">
        <v>4</v>
      </c>
      <c r="V120" s="18">
        <v>0.1</v>
      </c>
      <c r="W120">
        <v>4</v>
      </c>
      <c r="X120" s="12">
        <v>0.1</v>
      </c>
      <c r="Y120" s="12"/>
    </row>
    <row r="121" spans="13:25">
      <c r="M121" s="1" t="s">
        <v>95</v>
      </c>
      <c r="N121" s="11" t="s">
        <v>74</v>
      </c>
      <c r="O121">
        <v>1</v>
      </c>
      <c r="P121" s="12">
        <v>2.5000000000000001E-2</v>
      </c>
      <c r="R121" s="12">
        <v>0</v>
      </c>
      <c r="T121" s="12">
        <v>0</v>
      </c>
      <c r="U121" s="17">
        <v>1</v>
      </c>
      <c r="V121" s="18">
        <v>2.5000000000000001E-2</v>
      </c>
      <c r="W121">
        <v>1</v>
      </c>
      <c r="X121" s="12">
        <v>2.5000000000000001E-2</v>
      </c>
      <c r="Y121" s="12"/>
    </row>
    <row r="122" spans="13:25">
      <c r="N122" s="11" t="s">
        <v>75</v>
      </c>
      <c r="P122" s="12">
        <v>0</v>
      </c>
      <c r="Q122">
        <v>1</v>
      </c>
      <c r="R122" s="12">
        <v>2.5000000000000001E-2</v>
      </c>
      <c r="S122">
        <v>2</v>
      </c>
      <c r="T122" s="12">
        <v>0.05</v>
      </c>
      <c r="U122" s="17">
        <v>3</v>
      </c>
      <c r="V122" s="18">
        <v>7.4999999999999997E-2</v>
      </c>
      <c r="W122">
        <v>3</v>
      </c>
      <c r="X122" s="12">
        <v>7.4999999999999997E-2</v>
      </c>
      <c r="Y122" s="12"/>
    </row>
    <row r="123" spans="13:25">
      <c r="N123" s="11" t="s">
        <v>76</v>
      </c>
      <c r="O123">
        <v>14</v>
      </c>
      <c r="P123" s="12">
        <v>0.35</v>
      </c>
      <c r="Q123">
        <v>14</v>
      </c>
      <c r="R123" s="12">
        <v>0.35</v>
      </c>
      <c r="T123" s="12">
        <v>0</v>
      </c>
      <c r="U123" s="17">
        <v>28</v>
      </c>
      <c r="V123" s="18">
        <v>0.7</v>
      </c>
      <c r="W123">
        <v>28</v>
      </c>
      <c r="X123" s="12">
        <v>0.7</v>
      </c>
      <c r="Y123" s="12"/>
    </row>
    <row r="124" spans="13:25">
      <c r="N124" s="11" t="s">
        <v>77</v>
      </c>
      <c r="O124">
        <v>3</v>
      </c>
      <c r="P124" s="12">
        <v>7.4999999999999997E-2</v>
      </c>
      <c r="Q124">
        <v>3</v>
      </c>
      <c r="R124" s="12">
        <v>7.4999999999999997E-2</v>
      </c>
      <c r="T124" s="12">
        <v>0</v>
      </c>
      <c r="U124" s="17">
        <v>6</v>
      </c>
      <c r="V124" s="18">
        <v>0.15</v>
      </c>
      <c r="W124">
        <v>6</v>
      </c>
      <c r="X124" s="12">
        <v>0.15</v>
      </c>
      <c r="Y124" s="12"/>
    </row>
    <row r="125" spans="13:25">
      <c r="M125" s="1" t="s">
        <v>96</v>
      </c>
      <c r="N125" s="11" t="s">
        <v>74</v>
      </c>
      <c r="O125">
        <v>2</v>
      </c>
      <c r="P125" s="12">
        <v>0.05</v>
      </c>
      <c r="R125" s="12">
        <v>0</v>
      </c>
      <c r="S125">
        <v>1</v>
      </c>
      <c r="T125" s="12">
        <v>2.5000000000000001E-2</v>
      </c>
      <c r="U125" s="17">
        <v>3</v>
      </c>
      <c r="V125" s="18">
        <v>7.4999999999999997E-2</v>
      </c>
      <c r="W125">
        <v>3</v>
      </c>
      <c r="X125" s="12">
        <v>7.4999999999999997E-2</v>
      </c>
      <c r="Y125" s="12"/>
    </row>
    <row r="126" spans="13:25" ht="12.95">
      <c r="N126" s="11" t="s">
        <v>75</v>
      </c>
      <c r="O126" s="20">
        <v>19</v>
      </c>
      <c r="P126" s="21">
        <v>0.47499999999999998</v>
      </c>
      <c r="Q126" s="20">
        <v>18</v>
      </c>
      <c r="R126" s="21">
        <v>0.45</v>
      </c>
      <c r="S126" s="20">
        <v>3</v>
      </c>
      <c r="T126" s="21">
        <v>7.4999999999999997E-2</v>
      </c>
      <c r="U126" s="20">
        <v>40</v>
      </c>
      <c r="V126" s="21">
        <v>1</v>
      </c>
      <c r="W126" s="20">
        <v>40</v>
      </c>
      <c r="X126" s="21">
        <v>1</v>
      </c>
      <c r="Y126" s="24"/>
    </row>
    <row r="127" spans="13:25">
      <c r="N127" s="11" t="s">
        <v>76</v>
      </c>
    </row>
    <row r="128" spans="13:25">
      <c r="N128" s="11" t="s">
        <v>77</v>
      </c>
    </row>
    <row r="129" spans="14:14" ht="12.95">
      <c r="N129" s="19" t="s">
        <v>97</v>
      </c>
    </row>
  </sheetData>
  <sortState xmlns:xlrd2="http://schemas.microsoft.com/office/spreadsheetml/2017/richdata2" ref="N41:X44">
    <sortCondition ref="N41:N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8C2B5-B727-4C83-86F0-8537DB97B8CF}">
  <dimension ref="A1:Z142"/>
  <sheetViews>
    <sheetView topLeftCell="J1" workbookViewId="0">
      <selection activeCell="T8" sqref="T8"/>
    </sheetView>
  </sheetViews>
  <sheetFormatPr defaultColWidth="11.42578125" defaultRowHeight="12.6"/>
  <cols>
    <col min="1" max="1" width="139.140625" bestFit="1" customWidth="1"/>
    <col min="2" max="3" width="15.28515625" bestFit="1" customWidth="1"/>
    <col min="4" max="4" width="13.140625" bestFit="1" customWidth="1"/>
    <col min="5" max="5" width="45.5703125" bestFit="1" customWidth="1"/>
    <col min="6" max="7" width="104.5703125" bestFit="1" customWidth="1"/>
    <col min="8" max="8" width="27.85546875" style="29" customWidth="1"/>
    <col min="9" max="9" width="20.140625" bestFit="1" customWidth="1"/>
    <col min="10" max="10" width="7.42578125" bestFit="1" customWidth="1"/>
    <col min="11" max="11" width="3" bestFit="1" customWidth="1"/>
    <col min="12" max="12" width="7.28515625" bestFit="1" customWidth="1"/>
    <col min="13" max="13" width="5" bestFit="1" customWidth="1"/>
    <col min="14" max="14" width="7.28515625" bestFit="1" customWidth="1"/>
    <col min="15" max="15" width="3" bestFit="1" customWidth="1"/>
    <col min="16" max="16" width="8.28515625" bestFit="1" customWidth="1"/>
    <col min="17" max="17" width="9.42578125" bestFit="1" customWidth="1"/>
    <col min="18" max="18" width="12.42578125" bestFit="1" customWidth="1"/>
    <col min="20" max="20" width="12.28515625" bestFit="1" customWidth="1"/>
    <col min="21" max="22" width="12.42578125" bestFit="1" customWidth="1"/>
  </cols>
  <sheetData>
    <row r="1" spans="1:26">
      <c r="A1" s="10" t="s">
        <v>14</v>
      </c>
      <c r="B1" t="s">
        <v>141</v>
      </c>
    </row>
    <row r="2" spans="1:26">
      <c r="A2" s="10" t="s">
        <v>24</v>
      </c>
      <c r="B2" t="s">
        <v>141</v>
      </c>
      <c r="T2" s="59" t="s">
        <v>7</v>
      </c>
      <c r="U2" s="144" t="s">
        <v>8</v>
      </c>
      <c r="V2" s="144"/>
    </row>
    <row r="3" spans="1:26" ht="12.95">
      <c r="A3" s="10" t="s">
        <v>81</v>
      </c>
      <c r="B3" t="s">
        <v>141</v>
      </c>
      <c r="H3" s="145"/>
      <c r="I3" s="146"/>
      <c r="J3" s="149" t="s">
        <v>1</v>
      </c>
      <c r="K3" s="142" t="s">
        <v>2</v>
      </c>
      <c r="L3" s="125"/>
      <c r="M3" s="142" t="s">
        <v>3</v>
      </c>
      <c r="N3" s="125"/>
      <c r="O3" s="125" t="s">
        <v>4</v>
      </c>
      <c r="P3" s="125"/>
      <c r="Q3" s="143" t="s">
        <v>149</v>
      </c>
      <c r="R3" s="143"/>
      <c r="S3" s="134" t="s">
        <v>6</v>
      </c>
      <c r="T3" s="133" t="s">
        <v>150</v>
      </c>
      <c r="U3" s="9" t="s">
        <v>151</v>
      </c>
    </row>
    <row r="4" spans="1:26" ht="12.95">
      <c r="A4" s="10" t="s">
        <v>18</v>
      </c>
      <c r="B4" t="s">
        <v>141</v>
      </c>
      <c r="H4" s="147"/>
      <c r="I4" s="148"/>
      <c r="J4" s="150"/>
      <c r="K4" s="38" t="s">
        <v>11</v>
      </c>
      <c r="L4" s="38" t="s">
        <v>12</v>
      </c>
      <c r="M4" s="38" t="s">
        <v>11</v>
      </c>
      <c r="N4" s="38" t="s">
        <v>12</v>
      </c>
      <c r="O4" s="38" t="s">
        <v>11</v>
      </c>
      <c r="P4" s="38" t="s">
        <v>12</v>
      </c>
      <c r="Q4" s="38" t="s">
        <v>2</v>
      </c>
      <c r="R4" s="38" t="s">
        <v>13</v>
      </c>
      <c r="S4" s="141"/>
      <c r="T4" s="141"/>
      <c r="U4" t="s">
        <v>2</v>
      </c>
      <c r="V4" t="s">
        <v>3</v>
      </c>
      <c r="W4" s="38" t="s">
        <v>11</v>
      </c>
      <c r="X4" s="38"/>
      <c r="Y4" s="38" t="s">
        <v>11</v>
      </c>
    </row>
    <row r="5" spans="1:26">
      <c r="A5" s="10" t="s">
        <v>25</v>
      </c>
      <c r="B5" t="s">
        <v>141</v>
      </c>
      <c r="H5" s="135" t="s">
        <v>14</v>
      </c>
      <c r="I5" s="42" t="s">
        <v>15</v>
      </c>
      <c r="J5" s="30">
        <v>5</v>
      </c>
      <c r="K5" s="45">
        <v>18</v>
      </c>
      <c r="L5" s="31">
        <v>0.22500000000000001</v>
      </c>
      <c r="M5" s="45">
        <v>11</v>
      </c>
      <c r="N5" s="31">
        <v>0.13750000000000001</v>
      </c>
      <c r="O5" s="45">
        <v>29</v>
      </c>
      <c r="P5" s="31">
        <v>0.36249999999999999</v>
      </c>
      <c r="Q5" s="45">
        <f>+(J5*K5+J6*K6+J7*K7)/40</f>
        <v>3.75</v>
      </c>
      <c r="R5" s="32">
        <f>+(J5*M5+J6*M6+J7*M7)/40</f>
        <v>2.95</v>
      </c>
      <c r="S5" s="49">
        <v>2.951938379948443E-2</v>
      </c>
      <c r="T5" s="33">
        <f>1-NORMSDIST((L5-N5)/SQRT(P5*(1-P5)*(2/80)))</f>
        <v>0.12482870708050764</v>
      </c>
      <c r="U5" cm="1">
        <f t="array" ref="U5">[1]!FISHERTEST(W5:X7)</f>
        <v>4.4006595138227035E-5</v>
      </c>
      <c r="V5" cm="1">
        <f t="array" ref="V5">[1]!FISHERTEST(Y5:Z7)</f>
        <v>0.31489947471411417</v>
      </c>
      <c r="W5" s="45">
        <v>18</v>
      </c>
      <c r="X5" s="45">
        <f>40-W5</f>
        <v>22</v>
      </c>
      <c r="Y5" s="45">
        <v>11</v>
      </c>
      <c r="Z5" s="45">
        <f>40-Y5</f>
        <v>29</v>
      </c>
    </row>
    <row r="6" spans="1:26">
      <c r="A6" s="10" t="s">
        <v>82</v>
      </c>
      <c r="B6" t="s">
        <v>141</v>
      </c>
      <c r="H6" s="139"/>
      <c r="I6" s="43" t="s">
        <v>16</v>
      </c>
      <c r="J6" s="11">
        <v>3</v>
      </c>
      <c r="K6" s="46">
        <v>19</v>
      </c>
      <c r="L6" s="12">
        <v>0.23749999999999999</v>
      </c>
      <c r="M6" s="46">
        <v>17</v>
      </c>
      <c r="N6" s="12">
        <v>0.21249999999999999</v>
      </c>
      <c r="O6" s="46">
        <v>36</v>
      </c>
      <c r="P6" s="12">
        <v>0.45</v>
      </c>
      <c r="Q6" s="46"/>
      <c r="S6" s="48"/>
      <c r="T6" s="34">
        <f t="shared" ref="T6:T69" si="0">1-NORMSDIST((L6-N6)/SQRT(P6*(1-P6)*(2/80)))</f>
        <v>0.37531041208281535</v>
      </c>
      <c r="W6" s="46">
        <v>19</v>
      </c>
      <c r="X6" s="45">
        <f t="shared" ref="X6:Z69" si="1">40-W6</f>
        <v>21</v>
      </c>
      <c r="Y6" s="46">
        <v>17</v>
      </c>
      <c r="Z6" s="45">
        <f t="shared" si="1"/>
        <v>23</v>
      </c>
    </row>
    <row r="7" spans="1:26">
      <c r="A7" s="10" t="s">
        <v>31</v>
      </c>
      <c r="B7" t="s">
        <v>141</v>
      </c>
      <c r="H7" s="140"/>
      <c r="I7" s="44" t="s">
        <v>17</v>
      </c>
      <c r="J7" s="39">
        <v>1</v>
      </c>
      <c r="K7" s="47">
        <v>3</v>
      </c>
      <c r="L7" s="40">
        <v>3.7499999999999999E-2</v>
      </c>
      <c r="M7" s="51">
        <v>12</v>
      </c>
      <c r="N7" s="40">
        <v>0.15</v>
      </c>
      <c r="O7" s="47">
        <v>15</v>
      </c>
      <c r="P7" s="40">
        <v>0.1875</v>
      </c>
      <c r="Q7" s="47"/>
      <c r="R7" s="37"/>
      <c r="S7" s="50"/>
      <c r="T7" s="41">
        <f t="shared" si="0"/>
        <v>0.96584306842455059</v>
      </c>
      <c r="W7" s="47">
        <v>3</v>
      </c>
      <c r="X7" s="45">
        <f t="shared" si="1"/>
        <v>37</v>
      </c>
      <c r="Y7" s="51">
        <v>12</v>
      </c>
      <c r="Z7" s="45">
        <f t="shared" si="1"/>
        <v>28</v>
      </c>
    </row>
    <row r="8" spans="1:26">
      <c r="A8" s="10" t="s">
        <v>83</v>
      </c>
      <c r="B8" t="s">
        <v>141</v>
      </c>
      <c r="H8" s="139" t="s">
        <v>18</v>
      </c>
      <c r="I8" s="43" t="s">
        <v>16</v>
      </c>
      <c r="J8" s="11">
        <v>3</v>
      </c>
      <c r="K8" s="46">
        <v>17</v>
      </c>
      <c r="L8" s="12">
        <v>0.21249999999999999</v>
      </c>
      <c r="M8" s="46">
        <v>20</v>
      </c>
      <c r="N8" s="12">
        <v>0.25</v>
      </c>
      <c r="O8" s="46">
        <v>37</v>
      </c>
      <c r="P8" s="12">
        <v>0.46250000000000002</v>
      </c>
      <c r="Q8" s="46">
        <f>+(J8*K8+J9*K9+J10*K10)/40</f>
        <v>3.75</v>
      </c>
      <c r="R8">
        <f>+(J8*M8+J9*M9+J10*M10)/40</f>
        <v>2.7</v>
      </c>
      <c r="S8" s="48">
        <v>4.7858915665778667E-3</v>
      </c>
      <c r="T8" s="34">
        <f t="shared" si="0"/>
        <v>0.68284930929134235</v>
      </c>
      <c r="U8" cm="1">
        <f t="array" ref="U8">[1]!FISHERTEST(W8:X10)</f>
        <v>3.2168030623497154E-4</v>
      </c>
      <c r="V8" cm="1">
        <f t="array" ref="V8">[1]!FISHERTEST(Y8:Z10)</f>
        <v>1.130187830300315E-2</v>
      </c>
      <c r="W8" s="46">
        <v>17</v>
      </c>
      <c r="X8" s="45">
        <f t="shared" si="1"/>
        <v>23</v>
      </c>
      <c r="Y8" s="46">
        <v>20</v>
      </c>
      <c r="Z8" s="45">
        <f t="shared" si="1"/>
        <v>20</v>
      </c>
    </row>
    <row r="9" spans="1:26">
      <c r="A9" s="10" t="s">
        <v>85</v>
      </c>
      <c r="B9" t="s">
        <v>141</v>
      </c>
      <c r="H9" s="136"/>
      <c r="I9" s="43" t="s">
        <v>15</v>
      </c>
      <c r="J9" s="11">
        <v>5</v>
      </c>
      <c r="K9" s="52">
        <v>19</v>
      </c>
      <c r="L9" s="12">
        <v>0.23749999999999999</v>
      </c>
      <c r="M9" s="46">
        <v>7</v>
      </c>
      <c r="N9" s="12">
        <v>8.7499999999999994E-2</v>
      </c>
      <c r="O9" s="46">
        <v>26</v>
      </c>
      <c r="P9" s="12">
        <v>0.32500000000000001</v>
      </c>
      <c r="Q9" s="46"/>
      <c r="S9" s="48"/>
      <c r="T9" s="34">
        <f t="shared" si="0"/>
        <v>2.1409114975605381E-2</v>
      </c>
      <c r="W9" s="52">
        <v>19</v>
      </c>
      <c r="X9" s="45">
        <f t="shared" si="1"/>
        <v>21</v>
      </c>
      <c r="Y9" s="46">
        <v>7</v>
      </c>
      <c r="Z9" s="45">
        <f t="shared" si="1"/>
        <v>33</v>
      </c>
    </row>
    <row r="10" spans="1:26">
      <c r="A10" s="10" t="s">
        <v>89</v>
      </c>
      <c r="B10" t="s">
        <v>141</v>
      </c>
      <c r="H10" s="136"/>
      <c r="I10" s="43" t="s">
        <v>17</v>
      </c>
      <c r="J10" s="11">
        <v>1</v>
      </c>
      <c r="K10" s="46">
        <v>4</v>
      </c>
      <c r="L10" s="12">
        <v>0.05</v>
      </c>
      <c r="M10" s="46">
        <v>13</v>
      </c>
      <c r="N10" s="12">
        <v>0.16250000000000001</v>
      </c>
      <c r="O10" s="46">
        <v>17</v>
      </c>
      <c r="P10" s="12">
        <v>0.21249999999999999</v>
      </c>
      <c r="Q10" s="46"/>
      <c r="S10" s="48"/>
      <c r="T10" s="34">
        <f t="shared" si="0"/>
        <v>0.95901014846251575</v>
      </c>
      <c r="W10" s="46">
        <v>4</v>
      </c>
      <c r="X10" s="45">
        <f t="shared" si="1"/>
        <v>36</v>
      </c>
      <c r="Y10" s="46">
        <v>13</v>
      </c>
      <c r="Z10" s="45">
        <f t="shared" si="1"/>
        <v>27</v>
      </c>
    </row>
    <row r="11" spans="1:26">
      <c r="A11" s="10" t="s">
        <v>47</v>
      </c>
      <c r="B11" t="s">
        <v>141</v>
      </c>
      <c r="H11" s="135" t="s">
        <v>19</v>
      </c>
      <c r="I11" s="42" t="s">
        <v>20</v>
      </c>
      <c r="J11" s="30" t="s">
        <v>21</v>
      </c>
      <c r="K11" s="45">
        <v>23</v>
      </c>
      <c r="L11" s="31">
        <v>0.28749999999999998</v>
      </c>
      <c r="M11" s="45">
        <v>23</v>
      </c>
      <c r="N11" s="31">
        <v>0.28749999999999998</v>
      </c>
      <c r="O11" s="45">
        <v>46</v>
      </c>
      <c r="P11" s="31">
        <v>0.57499999999999996</v>
      </c>
      <c r="Q11" s="45"/>
      <c r="R11" s="32"/>
      <c r="S11" s="49">
        <v>1</v>
      </c>
      <c r="T11" s="33">
        <f t="shared" si="0"/>
        <v>0.5</v>
      </c>
      <c r="U11" cm="1">
        <f t="array" ref="U11">[1]!FISHERTEST(W11:X12)</f>
        <v>0.26347288258213419</v>
      </c>
      <c r="V11" cm="1">
        <f t="array" ref="V11">[1]!FISHERTEST(Y11:Z12)</f>
        <v>0.26347288258213419</v>
      </c>
      <c r="W11" s="45">
        <v>23</v>
      </c>
      <c r="X11" s="45">
        <f t="shared" si="1"/>
        <v>17</v>
      </c>
      <c r="Y11" s="45">
        <v>23</v>
      </c>
      <c r="Z11" s="45">
        <f t="shared" si="1"/>
        <v>17</v>
      </c>
    </row>
    <row r="12" spans="1:26">
      <c r="A12" s="10" t="s">
        <v>144</v>
      </c>
      <c r="B12" t="s">
        <v>141</v>
      </c>
      <c r="H12" s="137"/>
      <c r="I12" s="44" t="s">
        <v>23</v>
      </c>
      <c r="J12" s="39" t="s">
        <v>21</v>
      </c>
      <c r="K12" s="47">
        <v>17</v>
      </c>
      <c r="L12" s="40">
        <v>0.21249999999999999</v>
      </c>
      <c r="M12" s="47">
        <v>17</v>
      </c>
      <c r="N12" s="40">
        <v>0.21249999999999999</v>
      </c>
      <c r="O12" s="47">
        <v>34</v>
      </c>
      <c r="P12" s="40">
        <v>0.42499999999999999</v>
      </c>
      <c r="Q12" s="47"/>
      <c r="R12" s="37"/>
      <c r="S12" s="50"/>
      <c r="T12" s="41">
        <f t="shared" si="0"/>
        <v>0.5</v>
      </c>
      <c r="W12" s="47">
        <v>17</v>
      </c>
      <c r="X12" s="45">
        <f t="shared" si="1"/>
        <v>23</v>
      </c>
      <c r="Y12" s="47">
        <v>17</v>
      </c>
      <c r="Z12" s="45">
        <f t="shared" si="1"/>
        <v>23</v>
      </c>
    </row>
    <row r="13" spans="1:26">
      <c r="A13" s="10" t="s">
        <v>19</v>
      </c>
      <c r="B13" t="s">
        <v>141</v>
      </c>
      <c r="H13" s="139" t="s">
        <v>24</v>
      </c>
      <c r="I13" s="43">
        <v>1</v>
      </c>
      <c r="J13" s="11" t="s">
        <v>21</v>
      </c>
      <c r="K13" s="46">
        <v>4</v>
      </c>
      <c r="L13" s="12">
        <v>0.05</v>
      </c>
      <c r="M13" s="46">
        <v>6</v>
      </c>
      <c r="N13" s="12">
        <v>7.4999999999999997E-2</v>
      </c>
      <c r="O13" s="46">
        <v>10</v>
      </c>
      <c r="P13" s="12">
        <v>0.125</v>
      </c>
      <c r="Q13" s="46"/>
      <c r="S13" s="48">
        <v>0.21178599450535221</v>
      </c>
      <c r="T13" s="34">
        <f t="shared" si="0"/>
        <v>0.68370743915197929</v>
      </c>
      <c r="U13" cm="1">
        <f t="array" ref="U13">[1]!FISHERTEST(W13:X17)</f>
        <v>9.5417475503030896E-5</v>
      </c>
      <c r="V13" cm="1">
        <f t="array" ref="V13">[1]!FISHERTEST(Y13:Z17)</f>
        <v>1.2295800586383715E-7</v>
      </c>
      <c r="W13" s="46">
        <v>4</v>
      </c>
      <c r="X13" s="45">
        <f t="shared" si="1"/>
        <v>36</v>
      </c>
      <c r="Y13" s="46">
        <v>6</v>
      </c>
      <c r="Z13" s="45">
        <f t="shared" si="1"/>
        <v>34</v>
      </c>
    </row>
    <row r="14" spans="1:26">
      <c r="A14" s="10" t="s">
        <v>88</v>
      </c>
      <c r="B14" t="s">
        <v>141</v>
      </c>
      <c r="H14" s="136"/>
      <c r="I14" s="43">
        <v>2</v>
      </c>
      <c r="J14" s="11" t="s">
        <v>21</v>
      </c>
      <c r="K14" s="46">
        <v>15</v>
      </c>
      <c r="L14" s="12">
        <v>0.1875</v>
      </c>
      <c r="M14" s="46">
        <v>9</v>
      </c>
      <c r="N14" s="12">
        <v>0.1125</v>
      </c>
      <c r="O14" s="46">
        <v>24</v>
      </c>
      <c r="P14" s="12">
        <v>0.3</v>
      </c>
      <c r="Q14" s="46"/>
      <c r="S14" s="48"/>
      <c r="T14" s="34">
        <f t="shared" si="0"/>
        <v>0.15031149409845335</v>
      </c>
      <c r="W14" s="46">
        <v>15</v>
      </c>
      <c r="X14" s="45">
        <f t="shared" si="1"/>
        <v>25</v>
      </c>
      <c r="Y14" s="46">
        <v>9</v>
      </c>
      <c r="Z14" s="45">
        <f t="shared" si="1"/>
        <v>31</v>
      </c>
    </row>
    <row r="15" spans="1:26">
      <c r="A15" s="10" t="s">
        <v>90</v>
      </c>
      <c r="B15" t="s">
        <v>141</v>
      </c>
      <c r="H15" s="136"/>
      <c r="I15" s="43">
        <v>3</v>
      </c>
      <c r="J15" s="11" t="s">
        <v>21</v>
      </c>
      <c r="K15" s="46">
        <v>13</v>
      </c>
      <c r="L15" s="12">
        <v>0.16250000000000001</v>
      </c>
      <c r="M15" s="46">
        <v>21</v>
      </c>
      <c r="N15" s="12">
        <v>0.26250000000000001</v>
      </c>
      <c r="O15" s="46">
        <v>34</v>
      </c>
      <c r="P15" s="12">
        <v>0.42499999999999999</v>
      </c>
      <c r="Q15" s="46"/>
      <c r="S15" s="48"/>
      <c r="T15" s="34">
        <f t="shared" si="0"/>
        <v>0.8996194266849401</v>
      </c>
      <c r="W15" s="46">
        <v>13</v>
      </c>
      <c r="X15" s="45">
        <f t="shared" si="1"/>
        <v>27</v>
      </c>
      <c r="Y15" s="46">
        <v>21</v>
      </c>
      <c r="Z15" s="45">
        <f t="shared" si="1"/>
        <v>19</v>
      </c>
    </row>
    <row r="16" spans="1:26">
      <c r="A16" s="10" t="s">
        <v>84</v>
      </c>
      <c r="B16" t="s">
        <v>141</v>
      </c>
      <c r="H16" s="136"/>
      <c r="I16" s="43">
        <v>4</v>
      </c>
      <c r="J16" s="11" t="s">
        <v>21</v>
      </c>
      <c r="K16" s="46">
        <v>7</v>
      </c>
      <c r="L16" s="12">
        <v>8.7499999999999994E-2</v>
      </c>
      <c r="M16" s="46">
        <v>3</v>
      </c>
      <c r="N16" s="12">
        <v>3.7499999999999999E-2</v>
      </c>
      <c r="O16" s="46">
        <v>10</v>
      </c>
      <c r="P16" s="12">
        <v>0.125</v>
      </c>
      <c r="Q16" s="46"/>
      <c r="S16" s="48"/>
      <c r="T16" s="34">
        <f t="shared" si="0"/>
        <v>0.16948992198956103</v>
      </c>
      <c r="W16" s="46">
        <v>7</v>
      </c>
      <c r="X16" s="45">
        <f t="shared" si="1"/>
        <v>33</v>
      </c>
      <c r="Y16" s="46">
        <v>3</v>
      </c>
      <c r="Z16" s="45">
        <f t="shared" si="1"/>
        <v>37</v>
      </c>
    </row>
    <row r="17" spans="1:26">
      <c r="A17" s="10" t="s">
        <v>86</v>
      </c>
      <c r="B17" t="s">
        <v>141</v>
      </c>
      <c r="H17" s="136"/>
      <c r="I17" s="43">
        <v>5</v>
      </c>
      <c r="J17" s="11" t="s">
        <v>21</v>
      </c>
      <c r="K17" s="46">
        <v>1</v>
      </c>
      <c r="L17" s="12">
        <v>1.2500000000000001E-2</v>
      </c>
      <c r="M17" s="46">
        <v>1</v>
      </c>
      <c r="N17" s="12">
        <v>1.2500000000000001E-2</v>
      </c>
      <c r="O17" s="46">
        <v>2</v>
      </c>
      <c r="P17" s="12">
        <v>2.5000000000000001E-2</v>
      </c>
      <c r="Q17" s="46"/>
      <c r="S17" s="48"/>
      <c r="T17" s="34">
        <f t="shared" si="0"/>
        <v>0.5</v>
      </c>
      <c r="W17" s="46">
        <v>1</v>
      </c>
      <c r="X17" s="45">
        <f t="shared" si="1"/>
        <v>39</v>
      </c>
      <c r="Y17" s="46">
        <v>1</v>
      </c>
      <c r="Z17" s="45">
        <f t="shared" si="1"/>
        <v>39</v>
      </c>
    </row>
    <row r="18" spans="1:26">
      <c r="A18" s="10" t="s">
        <v>91</v>
      </c>
      <c r="B18" t="s">
        <v>141</v>
      </c>
      <c r="H18" s="135" t="s">
        <v>25</v>
      </c>
      <c r="I18" s="42" t="s">
        <v>26</v>
      </c>
      <c r="J18" s="30" t="s">
        <v>21</v>
      </c>
      <c r="K18" s="45">
        <v>4</v>
      </c>
      <c r="L18" s="31">
        <v>0.05</v>
      </c>
      <c r="M18" s="45"/>
      <c r="N18" s="31">
        <v>0</v>
      </c>
      <c r="O18" s="45">
        <v>4</v>
      </c>
      <c r="P18" s="31">
        <v>0.05</v>
      </c>
      <c r="Q18" s="45"/>
      <c r="R18" s="32"/>
      <c r="S18" s="49">
        <v>0.31613991308408468</v>
      </c>
      <c r="T18" s="33">
        <f t="shared" si="0"/>
        <v>7.3396543654285495E-2</v>
      </c>
      <c r="U18" cm="1">
        <f t="array" ref="U18">[1]!FISHERTEST(W18:X22)</f>
        <v>2.6361832992409889E-2</v>
      </c>
      <c r="V18" cm="1">
        <f t="array" ref="V18">[1]!FISHERTEST(Y18:Z22)</f>
        <v>5.6349583525796956E-5</v>
      </c>
      <c r="W18" s="45">
        <v>4</v>
      </c>
      <c r="X18" s="45">
        <f t="shared" si="1"/>
        <v>36</v>
      </c>
      <c r="Y18" s="45">
        <v>0</v>
      </c>
      <c r="Z18" s="45">
        <f t="shared" si="1"/>
        <v>40</v>
      </c>
    </row>
    <row r="19" spans="1:26">
      <c r="A19" s="10" t="s">
        <v>80</v>
      </c>
      <c r="B19" t="s">
        <v>141</v>
      </c>
      <c r="H19" s="136"/>
      <c r="I19" s="43" t="s">
        <v>27</v>
      </c>
      <c r="J19" s="11" t="s">
        <v>21</v>
      </c>
      <c r="K19" s="46">
        <v>4</v>
      </c>
      <c r="L19" s="12">
        <v>0.05</v>
      </c>
      <c r="M19" s="46">
        <v>7</v>
      </c>
      <c r="N19" s="12">
        <v>8.7499999999999994E-2</v>
      </c>
      <c r="O19" s="46">
        <v>11</v>
      </c>
      <c r="P19" s="12">
        <v>0.13750000000000001</v>
      </c>
      <c r="Q19" s="46"/>
      <c r="S19" s="48"/>
      <c r="T19" s="34">
        <f t="shared" si="0"/>
        <v>0.7544941013679124</v>
      </c>
      <c r="W19" s="46">
        <v>4</v>
      </c>
      <c r="X19" s="45">
        <f t="shared" si="1"/>
        <v>36</v>
      </c>
      <c r="Y19" s="46">
        <v>7</v>
      </c>
      <c r="Z19" s="45">
        <f t="shared" si="1"/>
        <v>33</v>
      </c>
    </row>
    <row r="20" spans="1:26">
      <c r="A20" s="10" t="s">
        <v>92</v>
      </c>
      <c r="B20" t="s">
        <v>141</v>
      </c>
      <c r="H20" s="136"/>
      <c r="I20" s="43" t="s">
        <v>28</v>
      </c>
      <c r="J20" s="11" t="s">
        <v>21</v>
      </c>
      <c r="K20" s="46">
        <v>10</v>
      </c>
      <c r="L20" s="12">
        <v>0.125</v>
      </c>
      <c r="M20" s="46">
        <v>10</v>
      </c>
      <c r="N20" s="12">
        <v>0.125</v>
      </c>
      <c r="O20" s="46">
        <v>20</v>
      </c>
      <c r="P20" s="12">
        <v>0.25</v>
      </c>
      <c r="Q20" s="46"/>
      <c r="S20" s="48"/>
      <c r="T20" s="34">
        <f t="shared" si="0"/>
        <v>0.5</v>
      </c>
      <c r="W20" s="46">
        <v>10</v>
      </c>
      <c r="X20" s="45">
        <f t="shared" si="1"/>
        <v>30</v>
      </c>
      <c r="Y20" s="46">
        <v>10</v>
      </c>
      <c r="Z20" s="45">
        <f t="shared" si="1"/>
        <v>30</v>
      </c>
    </row>
    <row r="21" spans="1:26">
      <c r="A21" s="10" t="s">
        <v>143</v>
      </c>
      <c r="B21" t="s">
        <v>141</v>
      </c>
      <c r="H21" s="136"/>
      <c r="I21" s="43" t="s">
        <v>29</v>
      </c>
      <c r="J21" s="11" t="s">
        <v>21</v>
      </c>
      <c r="K21" s="46">
        <v>14</v>
      </c>
      <c r="L21" s="12">
        <v>0.17499999999999999</v>
      </c>
      <c r="M21" s="46">
        <v>16</v>
      </c>
      <c r="N21" s="12">
        <v>0.2</v>
      </c>
      <c r="O21" s="46">
        <v>30</v>
      </c>
      <c r="P21" s="12">
        <v>0.375</v>
      </c>
      <c r="Q21" s="46"/>
      <c r="S21" s="48"/>
      <c r="T21" s="34">
        <f t="shared" si="0"/>
        <v>0.6280142609624717</v>
      </c>
      <c r="W21" s="46">
        <v>14</v>
      </c>
      <c r="X21" s="45">
        <f t="shared" si="1"/>
        <v>26</v>
      </c>
      <c r="Y21" s="46">
        <v>16</v>
      </c>
      <c r="Z21" s="45">
        <f t="shared" si="1"/>
        <v>24</v>
      </c>
    </row>
    <row r="22" spans="1:26">
      <c r="A22" s="10" t="s">
        <v>87</v>
      </c>
      <c r="B22" t="s">
        <v>141</v>
      </c>
      <c r="H22" s="137"/>
      <c r="I22" s="44" t="s">
        <v>30</v>
      </c>
      <c r="J22" s="39" t="s">
        <v>21</v>
      </c>
      <c r="K22" s="47">
        <v>8</v>
      </c>
      <c r="L22" s="40">
        <v>0.1</v>
      </c>
      <c r="M22" s="47">
        <v>7</v>
      </c>
      <c r="N22" s="40">
        <v>8.7499999999999994E-2</v>
      </c>
      <c r="O22" s="47">
        <v>15</v>
      </c>
      <c r="P22" s="40">
        <v>0.1875</v>
      </c>
      <c r="Q22" s="47"/>
      <c r="R22" s="37"/>
      <c r="S22" s="50"/>
      <c r="T22" s="41">
        <f t="shared" si="0"/>
        <v>0.4197442181621327</v>
      </c>
      <c r="W22" s="47">
        <v>8</v>
      </c>
      <c r="X22" s="45">
        <f t="shared" si="1"/>
        <v>32</v>
      </c>
      <c r="Y22" s="47">
        <v>7</v>
      </c>
      <c r="Z22" s="45">
        <f t="shared" si="1"/>
        <v>33</v>
      </c>
    </row>
    <row r="23" spans="1:26">
      <c r="A23" s="10" t="s">
        <v>93</v>
      </c>
      <c r="B23" t="s">
        <v>141</v>
      </c>
      <c r="H23" s="139" t="s">
        <v>31</v>
      </c>
      <c r="I23" s="43" t="s">
        <v>32</v>
      </c>
      <c r="J23" s="11" t="s">
        <v>21</v>
      </c>
      <c r="K23" s="46"/>
      <c r="L23" s="12">
        <v>0</v>
      </c>
      <c r="M23" s="46">
        <v>1</v>
      </c>
      <c r="N23" s="12">
        <v>1.2500000000000001E-2</v>
      </c>
      <c r="O23" s="46">
        <v>1</v>
      </c>
      <c r="P23" s="12">
        <v>1.2500000000000001E-2</v>
      </c>
      <c r="Q23" s="46"/>
      <c r="S23" s="48" t="s">
        <v>21</v>
      </c>
      <c r="T23" s="34">
        <f t="shared" si="0"/>
        <v>0.76163385645379156</v>
      </c>
      <c r="U23" cm="1">
        <f t="array" ref="U23">[1]!CHI_MAX_TEST(W23:X37)</f>
        <v>0</v>
      </c>
      <c r="V23" cm="1">
        <f t="array" ref="V23">[1]!CHI_MAX_TEST(Y23:Z37)</f>
        <v>0</v>
      </c>
      <c r="W23" s="46">
        <v>0</v>
      </c>
      <c r="X23" s="45">
        <f t="shared" si="1"/>
        <v>40</v>
      </c>
      <c r="Y23" s="46">
        <v>1</v>
      </c>
      <c r="Z23" s="45">
        <f t="shared" si="1"/>
        <v>39</v>
      </c>
    </row>
    <row r="24" spans="1:26">
      <c r="A24" s="10" t="s">
        <v>95</v>
      </c>
      <c r="B24" t="s">
        <v>141</v>
      </c>
      <c r="H24" s="136"/>
      <c r="I24" s="43" t="s">
        <v>33</v>
      </c>
      <c r="J24" s="11" t="s">
        <v>21</v>
      </c>
      <c r="K24" s="46">
        <v>3</v>
      </c>
      <c r="L24" s="12">
        <v>3.7499999999999999E-2</v>
      </c>
      <c r="M24" s="46"/>
      <c r="N24" s="12">
        <v>0</v>
      </c>
      <c r="O24" s="46">
        <v>3</v>
      </c>
      <c r="P24" s="12">
        <v>3.7499999999999999E-2</v>
      </c>
      <c r="Q24" s="46"/>
      <c r="S24" s="48"/>
      <c r="T24" s="34">
        <f t="shared" si="0"/>
        <v>0.10594677601563907</v>
      </c>
      <c r="W24" s="46">
        <v>3</v>
      </c>
      <c r="X24" s="45">
        <f t="shared" si="1"/>
        <v>37</v>
      </c>
      <c r="Y24" s="46">
        <v>0</v>
      </c>
      <c r="Z24" s="45">
        <f t="shared" si="1"/>
        <v>40</v>
      </c>
    </row>
    <row r="25" spans="1:26">
      <c r="A25" s="10" t="s">
        <v>79</v>
      </c>
      <c r="B25" t="s">
        <v>141</v>
      </c>
      <c r="H25" s="136"/>
      <c r="I25" s="43" t="s">
        <v>34</v>
      </c>
      <c r="J25" s="11" t="s">
        <v>21</v>
      </c>
      <c r="K25" s="46">
        <v>1</v>
      </c>
      <c r="L25" s="12">
        <v>1.2500000000000001E-2</v>
      </c>
      <c r="M25" s="46"/>
      <c r="N25" s="12">
        <v>0</v>
      </c>
      <c r="O25" s="46">
        <v>1</v>
      </c>
      <c r="P25" s="12">
        <v>1.2500000000000001E-2</v>
      </c>
      <c r="Q25" s="46"/>
      <c r="S25" s="48"/>
      <c r="T25" s="34">
        <f t="shared" si="0"/>
        <v>0.23836614354620844</v>
      </c>
      <c r="W25" s="46">
        <v>1</v>
      </c>
      <c r="X25" s="45">
        <f t="shared" si="1"/>
        <v>39</v>
      </c>
      <c r="Y25" s="46">
        <v>0</v>
      </c>
      <c r="Z25" s="45">
        <f t="shared" si="1"/>
        <v>40</v>
      </c>
    </row>
    <row r="26" spans="1:26">
      <c r="A26" s="10" t="s">
        <v>78</v>
      </c>
      <c r="B26" t="s">
        <v>141</v>
      </c>
      <c r="H26" s="136"/>
      <c r="I26" s="43" t="s">
        <v>35</v>
      </c>
      <c r="J26" s="11" t="s">
        <v>21</v>
      </c>
      <c r="K26" s="46"/>
      <c r="L26" s="12">
        <v>0</v>
      </c>
      <c r="M26" s="46">
        <v>1</v>
      </c>
      <c r="N26" s="12">
        <v>1.2500000000000001E-2</v>
      </c>
      <c r="O26" s="46">
        <v>1</v>
      </c>
      <c r="P26" s="12">
        <v>1.2500000000000001E-2</v>
      </c>
      <c r="Q26" s="46"/>
      <c r="S26" s="48"/>
      <c r="T26" s="34">
        <f t="shared" si="0"/>
        <v>0.76163385645379156</v>
      </c>
      <c r="W26" s="46">
        <v>0</v>
      </c>
      <c r="X26" s="45">
        <f t="shared" si="1"/>
        <v>40</v>
      </c>
      <c r="Y26" s="46">
        <v>1</v>
      </c>
      <c r="Z26" s="45">
        <f t="shared" si="1"/>
        <v>39</v>
      </c>
    </row>
    <row r="27" spans="1:26">
      <c r="A27" s="10" t="s">
        <v>94</v>
      </c>
      <c r="B27" t="s">
        <v>141</v>
      </c>
      <c r="H27" s="136"/>
      <c r="I27" s="43" t="s">
        <v>36</v>
      </c>
      <c r="J27" s="11" t="s">
        <v>21</v>
      </c>
      <c r="K27" s="46">
        <v>4</v>
      </c>
      <c r="L27" s="12">
        <v>0.05</v>
      </c>
      <c r="M27" s="46">
        <v>3</v>
      </c>
      <c r="N27" s="12">
        <v>3.7499999999999999E-2</v>
      </c>
      <c r="O27" s="46">
        <v>7</v>
      </c>
      <c r="P27" s="12">
        <v>8.7499999999999994E-2</v>
      </c>
      <c r="Q27" s="46"/>
      <c r="S27" s="48"/>
      <c r="T27" s="34">
        <f t="shared" si="0"/>
        <v>0.38982243671856631</v>
      </c>
      <c r="W27" s="46">
        <v>4</v>
      </c>
      <c r="X27" s="45">
        <f t="shared" si="1"/>
        <v>36</v>
      </c>
      <c r="Y27" s="46">
        <v>3</v>
      </c>
      <c r="Z27" s="45">
        <f t="shared" si="1"/>
        <v>37</v>
      </c>
    </row>
    <row r="28" spans="1:26">
      <c r="A28" s="10" t="s">
        <v>140</v>
      </c>
      <c r="B28" t="s">
        <v>141</v>
      </c>
      <c r="H28" s="136"/>
      <c r="I28" s="43" t="s">
        <v>37</v>
      </c>
      <c r="J28" s="11" t="s">
        <v>21</v>
      </c>
      <c r="K28" s="46"/>
      <c r="L28" s="12">
        <v>0</v>
      </c>
      <c r="M28" s="46">
        <v>1</v>
      </c>
      <c r="N28" s="12">
        <v>1.2500000000000001E-2</v>
      </c>
      <c r="O28" s="46">
        <v>1</v>
      </c>
      <c r="P28" s="12">
        <v>1.2500000000000001E-2</v>
      </c>
      <c r="Q28" s="46"/>
      <c r="S28" s="48"/>
      <c r="T28" s="34">
        <f t="shared" si="0"/>
        <v>0.76163385645379156</v>
      </c>
      <c r="W28" s="46">
        <v>0</v>
      </c>
      <c r="X28" s="45">
        <f t="shared" si="1"/>
        <v>40</v>
      </c>
      <c r="Y28" s="46">
        <v>1</v>
      </c>
      <c r="Z28" s="45">
        <f t="shared" si="1"/>
        <v>39</v>
      </c>
    </row>
    <row r="29" spans="1:26">
      <c r="A29" s="10" t="s">
        <v>96</v>
      </c>
      <c r="B29" t="s">
        <v>141</v>
      </c>
      <c r="H29" s="136"/>
      <c r="I29" s="43" t="s">
        <v>38</v>
      </c>
      <c r="J29" s="11" t="s">
        <v>21</v>
      </c>
      <c r="K29" s="46">
        <v>1</v>
      </c>
      <c r="L29" s="12">
        <v>1.2500000000000001E-2</v>
      </c>
      <c r="M29" s="46"/>
      <c r="N29" s="12">
        <v>0</v>
      </c>
      <c r="O29" s="46">
        <v>1</v>
      </c>
      <c r="P29" s="12">
        <v>1.2500000000000001E-2</v>
      </c>
      <c r="Q29" s="46"/>
      <c r="S29" s="48"/>
      <c r="T29" s="34">
        <f t="shared" si="0"/>
        <v>0.23836614354620844</v>
      </c>
      <c r="W29" s="46">
        <v>1</v>
      </c>
      <c r="X29" s="45">
        <f t="shared" si="1"/>
        <v>39</v>
      </c>
      <c r="Y29" s="46">
        <v>0</v>
      </c>
      <c r="Z29" s="45">
        <f t="shared" si="1"/>
        <v>40</v>
      </c>
    </row>
    <row r="30" spans="1:26">
      <c r="A30" s="10" t="s">
        <v>73</v>
      </c>
      <c r="B30" t="s">
        <v>141</v>
      </c>
      <c r="H30" s="136"/>
      <c r="I30" s="43" t="s">
        <v>39</v>
      </c>
      <c r="J30" s="11" t="s">
        <v>21</v>
      </c>
      <c r="K30" s="46"/>
      <c r="L30" s="12">
        <v>0</v>
      </c>
      <c r="M30" s="46">
        <v>2</v>
      </c>
      <c r="N30" s="12">
        <v>2.5000000000000001E-2</v>
      </c>
      <c r="O30" s="46">
        <v>2</v>
      </c>
      <c r="P30" s="12">
        <v>2.5000000000000001E-2</v>
      </c>
      <c r="Q30" s="46"/>
      <c r="S30" s="48"/>
      <c r="T30" s="34">
        <f t="shared" si="0"/>
        <v>0.84440766558869107</v>
      </c>
      <c r="W30" s="46">
        <v>0</v>
      </c>
      <c r="X30" s="45">
        <f t="shared" si="1"/>
        <v>40</v>
      </c>
      <c r="Y30" s="46">
        <v>2</v>
      </c>
      <c r="Z30" s="45">
        <f t="shared" si="1"/>
        <v>38</v>
      </c>
    </row>
    <row r="31" spans="1:26">
      <c r="A31" s="10" t="s">
        <v>142</v>
      </c>
      <c r="B31" t="s">
        <v>141</v>
      </c>
      <c r="H31" s="136"/>
      <c r="I31" s="43" t="s">
        <v>40</v>
      </c>
      <c r="J31" s="11" t="s">
        <v>21</v>
      </c>
      <c r="K31" s="46"/>
      <c r="L31" s="12">
        <v>0</v>
      </c>
      <c r="M31" s="46">
        <v>1</v>
      </c>
      <c r="N31" s="12">
        <v>1.2500000000000001E-2</v>
      </c>
      <c r="O31" s="46">
        <v>1</v>
      </c>
      <c r="P31" s="12">
        <v>1.2500000000000001E-2</v>
      </c>
      <c r="Q31" s="46"/>
      <c r="S31" s="48"/>
      <c r="T31" s="34">
        <f t="shared" si="0"/>
        <v>0.76163385645379156</v>
      </c>
      <c r="W31" s="46">
        <v>0</v>
      </c>
      <c r="X31" s="45">
        <f t="shared" si="1"/>
        <v>40</v>
      </c>
      <c r="Y31" s="46">
        <v>1</v>
      </c>
      <c r="Z31" s="45">
        <f t="shared" si="1"/>
        <v>39</v>
      </c>
    </row>
    <row r="32" spans="1:26">
      <c r="A32" s="10" t="s">
        <v>61</v>
      </c>
      <c r="B32" t="s">
        <v>141</v>
      </c>
      <c r="H32" s="136"/>
      <c r="I32" s="43" t="s">
        <v>41</v>
      </c>
      <c r="J32" s="11" t="s">
        <v>21</v>
      </c>
      <c r="K32" s="46"/>
      <c r="L32" s="12">
        <v>0</v>
      </c>
      <c r="M32" s="46">
        <v>1</v>
      </c>
      <c r="N32" s="12">
        <v>1.2500000000000001E-2</v>
      </c>
      <c r="O32" s="46">
        <v>1</v>
      </c>
      <c r="P32" s="12">
        <v>1.2500000000000001E-2</v>
      </c>
      <c r="Q32" s="46"/>
      <c r="S32" s="48"/>
      <c r="T32" s="34">
        <f t="shared" si="0"/>
        <v>0.76163385645379156</v>
      </c>
      <c r="W32" s="46">
        <v>0</v>
      </c>
      <c r="X32" s="45">
        <f t="shared" si="1"/>
        <v>40</v>
      </c>
      <c r="Y32" s="46">
        <v>1</v>
      </c>
      <c r="Z32" s="45">
        <f t="shared" si="1"/>
        <v>39</v>
      </c>
    </row>
    <row r="33" spans="1:26">
      <c r="A33" s="10" t="s">
        <v>54</v>
      </c>
      <c r="B33" t="s">
        <v>141</v>
      </c>
      <c r="H33" s="136"/>
      <c r="I33" s="43" t="s">
        <v>42</v>
      </c>
      <c r="J33" s="11" t="s">
        <v>21</v>
      </c>
      <c r="K33" s="46"/>
      <c r="L33" s="12">
        <v>0</v>
      </c>
      <c r="M33" s="46">
        <v>1</v>
      </c>
      <c r="N33" s="12">
        <v>1.2500000000000001E-2</v>
      </c>
      <c r="O33" s="46">
        <v>1</v>
      </c>
      <c r="P33" s="12">
        <v>1.2500000000000001E-2</v>
      </c>
      <c r="Q33" s="46"/>
      <c r="S33" s="48"/>
      <c r="T33" s="34">
        <f t="shared" si="0"/>
        <v>0.76163385645379156</v>
      </c>
      <c r="W33" s="46">
        <v>0</v>
      </c>
      <c r="X33" s="45">
        <f t="shared" si="1"/>
        <v>40</v>
      </c>
      <c r="Y33" s="46">
        <v>1</v>
      </c>
      <c r="Z33" s="45">
        <f t="shared" si="1"/>
        <v>39</v>
      </c>
    </row>
    <row r="34" spans="1:26">
      <c r="A34" s="10" t="s">
        <v>66</v>
      </c>
      <c r="B34" t="s">
        <v>141</v>
      </c>
      <c r="H34" s="136"/>
      <c r="I34" s="43" t="s">
        <v>43</v>
      </c>
      <c r="J34" s="11" t="s">
        <v>21</v>
      </c>
      <c r="K34" s="46">
        <v>29</v>
      </c>
      <c r="L34" s="12">
        <v>0.36249999999999999</v>
      </c>
      <c r="M34" s="46">
        <v>28</v>
      </c>
      <c r="N34" s="12">
        <v>0.35</v>
      </c>
      <c r="O34" s="46">
        <v>57</v>
      </c>
      <c r="P34" s="12">
        <v>0.71250000000000002</v>
      </c>
      <c r="Q34" s="46"/>
      <c r="S34" s="48"/>
      <c r="T34" s="34">
        <f t="shared" si="0"/>
        <v>0.43066783861305358</v>
      </c>
      <c r="W34" s="46">
        <v>29</v>
      </c>
      <c r="X34" s="45">
        <f t="shared" si="1"/>
        <v>11</v>
      </c>
      <c r="Y34" s="46">
        <v>28</v>
      </c>
      <c r="Z34" s="45">
        <f t="shared" si="1"/>
        <v>12</v>
      </c>
    </row>
    <row r="35" spans="1:26">
      <c r="H35" s="136"/>
      <c r="I35" s="43" t="s">
        <v>44</v>
      </c>
      <c r="J35" s="11" t="s">
        <v>21</v>
      </c>
      <c r="K35" s="46">
        <v>1</v>
      </c>
      <c r="L35" s="12">
        <v>1.2500000000000001E-2</v>
      </c>
      <c r="M35" s="46"/>
      <c r="N35" s="12">
        <v>0</v>
      </c>
      <c r="O35" s="46">
        <v>1</v>
      </c>
      <c r="P35" s="12">
        <v>1.2500000000000001E-2</v>
      </c>
      <c r="Q35" s="46"/>
      <c r="S35" s="48"/>
      <c r="T35" s="34">
        <f t="shared" si="0"/>
        <v>0.23836614354620844</v>
      </c>
      <c r="W35" s="46">
        <v>1</v>
      </c>
      <c r="X35" s="45">
        <f t="shared" si="1"/>
        <v>39</v>
      </c>
      <c r="Y35" s="46">
        <v>0</v>
      </c>
      <c r="Z35" s="45">
        <f t="shared" si="1"/>
        <v>40</v>
      </c>
    </row>
    <row r="36" spans="1:26">
      <c r="B36" t="s">
        <v>2</v>
      </c>
      <c r="C36" t="s">
        <v>3</v>
      </c>
      <c r="D36" t="s">
        <v>97</v>
      </c>
      <c r="H36" s="136"/>
      <c r="I36" s="43" t="s">
        <v>45</v>
      </c>
      <c r="J36" s="11" t="s">
        <v>21</v>
      </c>
      <c r="K36" s="46">
        <v>1</v>
      </c>
      <c r="L36" s="12">
        <v>1.2500000000000001E-2</v>
      </c>
      <c r="M36" s="46"/>
      <c r="N36" s="12">
        <v>0</v>
      </c>
      <c r="O36" s="46">
        <v>1</v>
      </c>
      <c r="P36" s="12">
        <v>1.2500000000000001E-2</v>
      </c>
      <c r="Q36" s="46"/>
      <c r="S36" s="48"/>
      <c r="T36" s="34">
        <f t="shared" si="0"/>
        <v>0.23836614354620844</v>
      </c>
      <c r="W36" s="46">
        <v>1</v>
      </c>
      <c r="X36" s="45">
        <f t="shared" si="1"/>
        <v>39</v>
      </c>
      <c r="Y36" s="46">
        <v>0</v>
      </c>
      <c r="Z36" s="45">
        <f t="shared" si="1"/>
        <v>40</v>
      </c>
    </row>
    <row r="37" spans="1:26">
      <c r="A37" t="s">
        <v>98</v>
      </c>
      <c r="B37">
        <v>46.95</v>
      </c>
      <c r="C37">
        <v>53.8</v>
      </c>
      <c r="D37">
        <v>50.375</v>
      </c>
      <c r="H37" s="136"/>
      <c r="I37" s="43" t="s">
        <v>46</v>
      </c>
      <c r="J37" s="11" t="s">
        <v>21</v>
      </c>
      <c r="K37" s="46"/>
      <c r="L37" s="12">
        <v>0</v>
      </c>
      <c r="M37" s="46">
        <v>1</v>
      </c>
      <c r="N37" s="12">
        <v>1.2500000000000001E-2</v>
      </c>
      <c r="O37" s="46">
        <v>1</v>
      </c>
      <c r="P37" s="12">
        <v>1.2500000000000001E-2</v>
      </c>
      <c r="Q37" s="46"/>
      <c r="S37" s="48"/>
      <c r="T37" s="34">
        <f t="shared" si="0"/>
        <v>0.76163385645379156</v>
      </c>
      <c r="W37" s="46">
        <v>0</v>
      </c>
      <c r="X37" s="45">
        <f t="shared" si="1"/>
        <v>40</v>
      </c>
      <c r="Y37" s="46">
        <v>1</v>
      </c>
      <c r="Z37" s="45">
        <f t="shared" si="1"/>
        <v>39</v>
      </c>
    </row>
    <row r="38" spans="1:26">
      <c r="H38" s="135" t="s">
        <v>47</v>
      </c>
      <c r="I38" s="42" t="s">
        <v>48</v>
      </c>
      <c r="J38" s="30" t="s">
        <v>21</v>
      </c>
      <c r="K38" s="45">
        <v>38</v>
      </c>
      <c r="L38" s="31">
        <v>0.47499999999999998</v>
      </c>
      <c r="M38" s="45">
        <v>39</v>
      </c>
      <c r="N38" s="31">
        <v>0.48749999999999999</v>
      </c>
      <c r="O38" s="45">
        <v>77</v>
      </c>
      <c r="P38" s="31">
        <v>0.96250000000000002</v>
      </c>
      <c r="Q38" s="45"/>
      <c r="R38" s="32"/>
      <c r="S38" s="49">
        <v>0.99999999999998401</v>
      </c>
      <c r="T38" s="33">
        <f t="shared" si="0"/>
        <v>0.6613408006928192</v>
      </c>
      <c r="U38" cm="1">
        <f t="array" ref="U38">[1]!FISHERTEST(W38:X40)</f>
        <v>5.3737538124614895E-26</v>
      </c>
      <c r="V38" cm="1">
        <f t="array" ref="V38">[1]!FISHERTEST(Y38:Z40)</f>
        <v>8.3827376076764993E-29</v>
      </c>
      <c r="W38" s="45">
        <v>38</v>
      </c>
      <c r="X38" s="45">
        <f t="shared" si="1"/>
        <v>2</v>
      </c>
      <c r="Y38" s="45">
        <v>39</v>
      </c>
      <c r="Z38" s="45">
        <f t="shared" si="1"/>
        <v>1</v>
      </c>
    </row>
    <row r="39" spans="1:26">
      <c r="H39" s="136"/>
      <c r="I39" s="43" t="s">
        <v>49</v>
      </c>
      <c r="J39" s="11" t="s">
        <v>21</v>
      </c>
      <c r="K39" s="46">
        <v>1</v>
      </c>
      <c r="L39" s="12">
        <v>1.2500000000000001E-2</v>
      </c>
      <c r="M39" s="46">
        <v>1</v>
      </c>
      <c r="N39" s="12">
        <v>1.2500000000000001E-2</v>
      </c>
      <c r="O39" s="46">
        <v>2</v>
      </c>
      <c r="P39" s="12">
        <v>2.5000000000000001E-2</v>
      </c>
      <c r="Q39" s="46"/>
      <c r="S39" s="48"/>
      <c r="T39" s="34">
        <f t="shared" si="0"/>
        <v>0.5</v>
      </c>
      <c r="W39" s="46">
        <v>1</v>
      </c>
      <c r="X39" s="45">
        <f t="shared" si="1"/>
        <v>39</v>
      </c>
      <c r="Y39" s="46">
        <v>1</v>
      </c>
      <c r="Z39" s="45">
        <f t="shared" si="1"/>
        <v>39</v>
      </c>
    </row>
    <row r="40" spans="1:26">
      <c r="H40" s="137"/>
      <c r="I40" s="44" t="s">
        <v>50</v>
      </c>
      <c r="J40" s="39" t="s">
        <v>21</v>
      </c>
      <c r="K40" s="47">
        <v>1</v>
      </c>
      <c r="L40" s="40">
        <v>1.2500000000000001E-2</v>
      </c>
      <c r="M40" s="47"/>
      <c r="N40" s="40">
        <v>0</v>
      </c>
      <c r="O40" s="47">
        <v>1</v>
      </c>
      <c r="P40" s="40">
        <v>1.2500000000000001E-2</v>
      </c>
      <c r="Q40" s="47"/>
      <c r="R40" s="37"/>
      <c r="S40" s="50"/>
      <c r="T40" s="41">
        <f t="shared" si="0"/>
        <v>0.23836614354620844</v>
      </c>
      <c r="W40" s="47">
        <v>1</v>
      </c>
      <c r="X40" s="45">
        <f t="shared" si="1"/>
        <v>39</v>
      </c>
      <c r="Y40" s="47">
        <v>0</v>
      </c>
      <c r="Z40" s="45">
        <f t="shared" si="1"/>
        <v>40</v>
      </c>
    </row>
    <row r="41" spans="1:26">
      <c r="H41" s="35" t="s">
        <v>47</v>
      </c>
      <c r="I41" s="43" t="s">
        <v>49</v>
      </c>
      <c r="J41" s="11" t="s">
        <v>21</v>
      </c>
      <c r="K41" s="46">
        <v>40</v>
      </c>
      <c r="L41" s="12">
        <v>0.5</v>
      </c>
      <c r="M41" s="46">
        <v>40</v>
      </c>
      <c r="N41" s="12">
        <v>0.5</v>
      </c>
      <c r="O41" s="46">
        <v>80</v>
      </c>
      <c r="P41" s="12">
        <v>1</v>
      </c>
      <c r="Q41" s="46"/>
      <c r="S41" s="48" t="s">
        <v>21</v>
      </c>
      <c r="T41" s="36" t="s">
        <v>21</v>
      </c>
      <c r="W41" s="46">
        <v>40</v>
      </c>
      <c r="X41" s="45">
        <f t="shared" si="1"/>
        <v>0</v>
      </c>
      <c r="Y41" s="46">
        <v>40</v>
      </c>
      <c r="Z41" s="45">
        <f t="shared" si="1"/>
        <v>0</v>
      </c>
    </row>
    <row r="42" spans="1:26">
      <c r="H42" s="135" t="s">
        <v>47</v>
      </c>
      <c r="I42" s="42" t="s">
        <v>51</v>
      </c>
      <c r="J42" s="30" t="s">
        <v>21</v>
      </c>
      <c r="K42" s="45">
        <v>19</v>
      </c>
      <c r="L42" s="31">
        <v>0.23749999999999999</v>
      </c>
      <c r="M42" s="45">
        <v>22</v>
      </c>
      <c r="N42" s="31">
        <v>0.27500000000000002</v>
      </c>
      <c r="O42" s="45">
        <v>41</v>
      </c>
      <c r="P42" s="31">
        <v>0.51249999999999996</v>
      </c>
      <c r="Q42" s="45"/>
      <c r="R42" s="32"/>
      <c r="S42" s="49">
        <v>0.65492090960325711</v>
      </c>
      <c r="T42" s="33">
        <f t="shared" si="0"/>
        <v>0.68242471862496612</v>
      </c>
      <c r="U42" cm="1">
        <f t="array" ref="U42">[1]!FISHERTEST(W42:X43)</f>
        <v>0.8232521732114233</v>
      </c>
      <c r="V42" cm="1">
        <f t="array" ref="V42">[1]!FISHERTEST(Y42:Z43)</f>
        <v>0.50262119491014912</v>
      </c>
      <c r="W42" s="45">
        <v>19</v>
      </c>
      <c r="X42" s="45">
        <f t="shared" si="1"/>
        <v>21</v>
      </c>
      <c r="Y42" s="45">
        <v>22</v>
      </c>
      <c r="Z42" s="45">
        <f t="shared" si="1"/>
        <v>18</v>
      </c>
    </row>
    <row r="43" spans="1:26">
      <c r="H43" s="137"/>
      <c r="I43" s="44" t="s">
        <v>50</v>
      </c>
      <c r="J43" s="39" t="s">
        <v>21</v>
      </c>
      <c r="K43" s="47">
        <v>21</v>
      </c>
      <c r="L43" s="40">
        <v>0.26250000000000001</v>
      </c>
      <c r="M43" s="47">
        <v>18</v>
      </c>
      <c r="N43" s="40">
        <v>0.22500000000000001</v>
      </c>
      <c r="O43" s="47">
        <v>39</v>
      </c>
      <c r="P43" s="40">
        <v>0.48749999999999999</v>
      </c>
      <c r="Q43" s="47"/>
      <c r="R43" s="37"/>
      <c r="S43" s="50"/>
      <c r="T43" s="41">
        <f t="shared" si="0"/>
        <v>0.31757528137503399</v>
      </c>
      <c r="W43" s="47">
        <v>21</v>
      </c>
      <c r="X43" s="45">
        <f t="shared" si="1"/>
        <v>19</v>
      </c>
      <c r="Y43" s="47">
        <v>18</v>
      </c>
      <c r="Z43" s="45">
        <f t="shared" si="1"/>
        <v>22</v>
      </c>
    </row>
    <row r="44" spans="1:26">
      <c r="H44" s="139" t="s">
        <v>47</v>
      </c>
      <c r="I44" s="43" t="s">
        <v>52</v>
      </c>
      <c r="J44" s="11" t="s">
        <v>21</v>
      </c>
      <c r="K44" s="46">
        <v>23</v>
      </c>
      <c r="L44" s="12">
        <v>0.28749999999999998</v>
      </c>
      <c r="M44" s="46">
        <v>14</v>
      </c>
      <c r="N44" s="12">
        <v>0.17499999999999999</v>
      </c>
      <c r="O44" s="46">
        <v>37</v>
      </c>
      <c r="P44" s="12">
        <v>0.46250000000000002</v>
      </c>
      <c r="Q44" s="46"/>
      <c r="S44" s="48">
        <v>7.2171008041400905E-2</v>
      </c>
      <c r="T44" s="34">
        <f t="shared" si="0"/>
        <v>7.6783581869215856E-2</v>
      </c>
      <c r="U44" cm="1">
        <f t="array" ref="U44">[1]!FISHERTEST(W44:X45)</f>
        <v>0.26347288258213419</v>
      </c>
      <c r="V44" cm="1">
        <f t="array" ref="V44">[1]!FISHERTEST(Y44:Z45)</f>
        <v>1.3407788853497558E-2</v>
      </c>
      <c r="W44" s="46">
        <v>23</v>
      </c>
      <c r="X44" s="45">
        <f t="shared" si="1"/>
        <v>17</v>
      </c>
      <c r="Y44" s="46">
        <v>14</v>
      </c>
      <c r="Z44" s="45">
        <f t="shared" si="1"/>
        <v>26</v>
      </c>
    </row>
    <row r="45" spans="1:26">
      <c r="H45" s="136"/>
      <c r="I45" s="43" t="s">
        <v>51</v>
      </c>
      <c r="J45" s="11" t="s">
        <v>21</v>
      </c>
      <c r="K45" s="46">
        <v>17</v>
      </c>
      <c r="L45" s="12">
        <v>0.21249999999999999</v>
      </c>
      <c r="M45" s="46">
        <v>26</v>
      </c>
      <c r="N45" s="12">
        <v>0.32500000000000001</v>
      </c>
      <c r="O45" s="46">
        <v>43</v>
      </c>
      <c r="P45" s="12">
        <v>0.53749999999999998</v>
      </c>
      <c r="Q45" s="46"/>
      <c r="S45" s="48"/>
      <c r="T45" s="34">
        <f t="shared" si="0"/>
        <v>0.92321641813078426</v>
      </c>
      <c r="W45" s="46">
        <v>17</v>
      </c>
      <c r="X45" s="45">
        <f t="shared" si="1"/>
        <v>23</v>
      </c>
      <c r="Y45" s="46">
        <v>26</v>
      </c>
      <c r="Z45" s="45">
        <f t="shared" si="1"/>
        <v>14</v>
      </c>
    </row>
    <row r="46" spans="1:26">
      <c r="H46" s="135" t="s">
        <v>47</v>
      </c>
      <c r="I46" s="42" t="s">
        <v>53</v>
      </c>
      <c r="J46" s="30" t="s">
        <v>21</v>
      </c>
      <c r="K46" s="45">
        <v>2</v>
      </c>
      <c r="L46" s="31">
        <v>2.5000000000000001E-2</v>
      </c>
      <c r="M46" s="45">
        <v>4</v>
      </c>
      <c r="N46" s="31">
        <v>0.05</v>
      </c>
      <c r="O46" s="45">
        <v>6</v>
      </c>
      <c r="P46" s="31">
        <v>7.4999999999999997E-2</v>
      </c>
      <c r="Q46" s="45"/>
      <c r="R46" s="32"/>
      <c r="S46" s="49">
        <v>0.67516028275521967</v>
      </c>
      <c r="T46" s="33">
        <f t="shared" si="0"/>
        <v>0.72584691565732606</v>
      </c>
      <c r="U46" cm="1">
        <f t="array" ref="U46">[1]!FISHERTEST(W46:X47)</f>
        <v>1.134809483358578E-17</v>
      </c>
      <c r="V46" cm="1">
        <f t="array" ref="V46">[1]!FISHERTEST(Y46:Z47)</f>
        <v>1.5720539302551303E-13</v>
      </c>
      <c r="W46" s="45">
        <v>2</v>
      </c>
      <c r="X46" s="45">
        <f t="shared" si="1"/>
        <v>38</v>
      </c>
      <c r="Y46" s="45">
        <v>4</v>
      </c>
      <c r="Z46" s="45">
        <f t="shared" si="1"/>
        <v>36</v>
      </c>
    </row>
    <row r="47" spans="1:26">
      <c r="H47" s="137"/>
      <c r="I47" s="44" t="s">
        <v>51</v>
      </c>
      <c r="J47" s="39" t="s">
        <v>21</v>
      </c>
      <c r="K47" s="47">
        <v>38</v>
      </c>
      <c r="L47" s="40">
        <v>0.47499999999999998</v>
      </c>
      <c r="M47" s="47">
        <v>36</v>
      </c>
      <c r="N47" s="40">
        <v>0.45</v>
      </c>
      <c r="O47" s="47">
        <v>74</v>
      </c>
      <c r="P47" s="40">
        <v>0.92500000000000004</v>
      </c>
      <c r="Q47" s="47"/>
      <c r="R47" s="37"/>
      <c r="S47" s="50"/>
      <c r="T47" s="41">
        <f t="shared" si="0"/>
        <v>0.27415308434267416</v>
      </c>
      <c r="W47" s="47">
        <v>38</v>
      </c>
      <c r="X47" s="45">
        <f t="shared" si="1"/>
        <v>2</v>
      </c>
      <c r="Y47" s="47">
        <v>36</v>
      </c>
      <c r="Z47" s="45">
        <f t="shared" si="1"/>
        <v>4</v>
      </c>
    </row>
    <row r="48" spans="1:26">
      <c r="H48" s="135" t="s">
        <v>54</v>
      </c>
      <c r="I48" s="42" t="s">
        <v>55</v>
      </c>
      <c r="J48" s="30" t="s">
        <v>21</v>
      </c>
      <c r="K48" s="45"/>
      <c r="L48" s="31">
        <v>0</v>
      </c>
      <c r="M48" s="45">
        <v>1</v>
      </c>
      <c r="N48" s="31">
        <v>1.2500000000000001E-2</v>
      </c>
      <c r="O48" s="45">
        <v>1</v>
      </c>
      <c r="P48" s="31">
        <v>1.2500000000000001E-2</v>
      </c>
      <c r="Q48" s="45"/>
      <c r="R48" s="32"/>
      <c r="S48" s="49">
        <v>0.99999999999994738</v>
      </c>
      <c r="T48" s="33">
        <f t="shared" si="0"/>
        <v>0.76163385645379156</v>
      </c>
      <c r="U48" cm="1">
        <f t="array" ref="U48">[1]!CHI_MAX_TEST(W48:X53)</f>
        <v>0</v>
      </c>
      <c r="V48" cm="1">
        <f t="array" ref="V48">[1]!CHI_MAX_TEST(Y48:Z53)</f>
        <v>0</v>
      </c>
      <c r="W48" s="45">
        <v>0</v>
      </c>
      <c r="X48" s="45">
        <f t="shared" si="1"/>
        <v>40</v>
      </c>
      <c r="Y48" s="45">
        <v>1</v>
      </c>
      <c r="Z48" s="45">
        <f t="shared" si="1"/>
        <v>39</v>
      </c>
    </row>
    <row r="49" spans="8:26">
      <c r="H49" s="136"/>
      <c r="I49" s="43" t="s">
        <v>56</v>
      </c>
      <c r="J49" s="11" t="s">
        <v>21</v>
      </c>
      <c r="K49" s="46">
        <v>1</v>
      </c>
      <c r="L49" s="12">
        <v>1.2500000000000001E-2</v>
      </c>
      <c r="M49" s="46">
        <v>1</v>
      </c>
      <c r="N49" s="12">
        <v>1.2500000000000001E-2</v>
      </c>
      <c r="O49" s="46">
        <v>2</v>
      </c>
      <c r="P49" s="12">
        <v>2.5000000000000001E-2</v>
      </c>
      <c r="Q49" s="46"/>
      <c r="S49" s="48"/>
      <c r="T49" s="34">
        <f t="shared" si="0"/>
        <v>0.5</v>
      </c>
      <c r="W49" s="46">
        <v>1</v>
      </c>
      <c r="X49" s="45">
        <f t="shared" si="1"/>
        <v>39</v>
      </c>
      <c r="Y49" s="46">
        <v>1</v>
      </c>
      <c r="Z49" s="45">
        <f t="shared" si="1"/>
        <v>39</v>
      </c>
    </row>
    <row r="50" spans="8:26">
      <c r="H50" s="136"/>
      <c r="I50" s="43" t="s">
        <v>57</v>
      </c>
      <c r="J50" s="11" t="s">
        <v>21</v>
      </c>
      <c r="K50" s="46">
        <v>1</v>
      </c>
      <c r="L50" s="12">
        <v>1.2500000000000001E-2</v>
      </c>
      <c r="M50" s="46"/>
      <c r="N50" s="12">
        <v>0</v>
      </c>
      <c r="O50" s="46">
        <v>1</v>
      </c>
      <c r="P50" s="12">
        <v>1.2500000000000001E-2</v>
      </c>
      <c r="Q50" s="46"/>
      <c r="S50" s="48"/>
      <c r="T50" s="34">
        <f t="shared" si="0"/>
        <v>0.23836614354620844</v>
      </c>
      <c r="W50" s="46">
        <v>1</v>
      </c>
      <c r="X50" s="45">
        <f t="shared" si="1"/>
        <v>39</v>
      </c>
      <c r="Y50" s="46">
        <v>0</v>
      </c>
      <c r="Z50" s="45">
        <f t="shared" si="1"/>
        <v>40</v>
      </c>
    </row>
    <row r="51" spans="8:26">
      <c r="H51" s="136"/>
      <c r="I51" s="43" t="s">
        <v>58</v>
      </c>
      <c r="J51" s="11" t="s">
        <v>21</v>
      </c>
      <c r="K51" s="46">
        <v>37</v>
      </c>
      <c r="L51" s="12">
        <v>0.46250000000000002</v>
      </c>
      <c r="M51" s="46">
        <v>36</v>
      </c>
      <c r="N51" s="12">
        <v>0.45</v>
      </c>
      <c r="O51" s="46">
        <v>73</v>
      </c>
      <c r="P51" s="12">
        <v>0.91249999999999998</v>
      </c>
      <c r="Q51" s="46"/>
      <c r="S51" s="48"/>
      <c r="T51" s="34">
        <f t="shared" si="0"/>
        <v>0.38982243671856631</v>
      </c>
      <c r="W51" s="46">
        <v>37</v>
      </c>
      <c r="X51" s="45">
        <f t="shared" si="1"/>
        <v>3</v>
      </c>
      <c r="Y51" s="46">
        <v>36</v>
      </c>
      <c r="Z51" s="45">
        <f t="shared" si="1"/>
        <v>4</v>
      </c>
    </row>
    <row r="52" spans="8:26">
      <c r="H52" s="136"/>
      <c r="I52" s="43" t="s">
        <v>59</v>
      </c>
      <c r="J52" s="11" t="s">
        <v>21</v>
      </c>
      <c r="K52" s="46">
        <v>1</v>
      </c>
      <c r="L52" s="12">
        <v>1.2500000000000001E-2</v>
      </c>
      <c r="M52" s="46">
        <v>1</v>
      </c>
      <c r="N52" s="12">
        <v>1.2500000000000001E-2</v>
      </c>
      <c r="O52" s="46">
        <v>2</v>
      </c>
      <c r="P52" s="12">
        <v>2.5000000000000001E-2</v>
      </c>
      <c r="Q52" s="46"/>
      <c r="S52" s="48"/>
      <c r="T52" s="34">
        <f t="shared" si="0"/>
        <v>0.5</v>
      </c>
      <c r="W52" s="46">
        <v>1</v>
      </c>
      <c r="X52" s="45">
        <f t="shared" si="1"/>
        <v>39</v>
      </c>
      <c r="Y52" s="46">
        <v>1</v>
      </c>
      <c r="Z52" s="45">
        <f t="shared" si="1"/>
        <v>39</v>
      </c>
    </row>
    <row r="53" spans="8:26">
      <c r="H53" s="137"/>
      <c r="I53" s="44" t="s">
        <v>60</v>
      </c>
      <c r="J53" s="39" t="s">
        <v>21</v>
      </c>
      <c r="K53" s="47"/>
      <c r="L53" s="40">
        <v>0</v>
      </c>
      <c r="M53" s="47">
        <v>1</v>
      </c>
      <c r="N53" s="40">
        <v>1.2500000000000001E-2</v>
      </c>
      <c r="O53" s="47">
        <v>1</v>
      </c>
      <c r="P53" s="40">
        <v>1.2500000000000001E-2</v>
      </c>
      <c r="Q53" s="47"/>
      <c r="R53" s="37"/>
      <c r="S53" s="50"/>
      <c r="T53" s="41">
        <f t="shared" si="0"/>
        <v>0.76163385645379156</v>
      </c>
      <c r="W53" s="47">
        <v>0</v>
      </c>
      <c r="X53" s="45">
        <f t="shared" si="1"/>
        <v>40</v>
      </c>
      <c r="Y53" s="47">
        <v>1</v>
      </c>
      <c r="Z53" s="45">
        <f t="shared" si="1"/>
        <v>39</v>
      </c>
    </row>
    <row r="54" spans="8:26">
      <c r="H54" s="139" t="s">
        <v>61</v>
      </c>
      <c r="I54" s="43" t="s">
        <v>62</v>
      </c>
      <c r="J54" s="11" t="s">
        <v>21</v>
      </c>
      <c r="K54" s="46">
        <v>5</v>
      </c>
      <c r="L54" s="12">
        <v>6.25E-2</v>
      </c>
      <c r="M54" s="46">
        <v>10</v>
      </c>
      <c r="N54" s="12">
        <v>0.125</v>
      </c>
      <c r="O54" s="46">
        <v>15</v>
      </c>
      <c r="P54" s="12">
        <v>0.1875</v>
      </c>
      <c r="Q54" s="46"/>
      <c r="S54" s="48">
        <v>0.33299588937448371</v>
      </c>
      <c r="T54" s="34">
        <f t="shared" si="0"/>
        <v>0.84440766558869107</v>
      </c>
      <c r="U54" cm="1">
        <f t="array" ref="U54">[1]!FISHERTEST(W54:X57)</f>
        <v>4.188704899116314E-7</v>
      </c>
      <c r="V54" cm="1">
        <f t="array" ref="V54">[1]!FISHERTEST(Y54:Z57)</f>
        <v>5.2519805495783259E-7</v>
      </c>
      <c r="W54" s="46">
        <v>5</v>
      </c>
      <c r="X54" s="45">
        <f t="shared" si="1"/>
        <v>35</v>
      </c>
      <c r="Y54" s="46">
        <v>10</v>
      </c>
      <c r="Z54" s="45">
        <f t="shared" si="1"/>
        <v>30</v>
      </c>
    </row>
    <row r="55" spans="8:26">
      <c r="H55" s="136"/>
      <c r="I55" s="43" t="s">
        <v>63</v>
      </c>
      <c r="J55" s="11" t="s">
        <v>21</v>
      </c>
      <c r="K55" s="46">
        <v>20</v>
      </c>
      <c r="L55" s="12">
        <v>0.25</v>
      </c>
      <c r="M55" s="46">
        <v>20</v>
      </c>
      <c r="N55" s="12">
        <v>0.25</v>
      </c>
      <c r="O55" s="46">
        <v>40</v>
      </c>
      <c r="P55" s="12">
        <v>0.5</v>
      </c>
      <c r="Q55" s="46"/>
      <c r="S55" s="48"/>
      <c r="T55" s="34">
        <f t="shared" si="0"/>
        <v>0.5</v>
      </c>
      <c r="W55" s="46">
        <v>20</v>
      </c>
      <c r="X55" s="45">
        <f t="shared" si="1"/>
        <v>20</v>
      </c>
      <c r="Y55" s="46">
        <v>20</v>
      </c>
      <c r="Z55" s="45">
        <f t="shared" si="1"/>
        <v>20</v>
      </c>
    </row>
    <row r="56" spans="8:26">
      <c r="H56" s="136"/>
      <c r="I56" s="43" t="s">
        <v>64</v>
      </c>
      <c r="J56" s="11" t="s">
        <v>21</v>
      </c>
      <c r="K56" s="46">
        <v>14</v>
      </c>
      <c r="L56" s="12">
        <v>0.17499999999999999</v>
      </c>
      <c r="M56" s="46">
        <v>10</v>
      </c>
      <c r="N56" s="12">
        <v>0.125</v>
      </c>
      <c r="O56" s="46">
        <v>24</v>
      </c>
      <c r="P56" s="12">
        <v>0.3</v>
      </c>
      <c r="Q56" s="46"/>
      <c r="S56" s="48"/>
      <c r="T56" s="34">
        <f t="shared" si="0"/>
        <v>0.24507648020791262</v>
      </c>
      <c r="W56" s="46">
        <v>14</v>
      </c>
      <c r="X56" s="45">
        <f t="shared" si="1"/>
        <v>26</v>
      </c>
      <c r="Y56" s="46">
        <v>10</v>
      </c>
      <c r="Z56" s="45">
        <f t="shared" si="1"/>
        <v>30</v>
      </c>
    </row>
    <row r="57" spans="8:26">
      <c r="H57" s="136"/>
      <c r="I57" s="43" t="s">
        <v>65</v>
      </c>
      <c r="J57" s="11" t="s">
        <v>21</v>
      </c>
      <c r="K57" s="46">
        <v>1</v>
      </c>
      <c r="L57" s="12">
        <v>1.2500000000000001E-2</v>
      </c>
      <c r="M57" s="46"/>
      <c r="N57" s="12">
        <v>0</v>
      </c>
      <c r="O57" s="46">
        <v>1</v>
      </c>
      <c r="P57" s="12">
        <v>1.2500000000000001E-2</v>
      </c>
      <c r="Q57" s="46"/>
      <c r="S57" s="48"/>
      <c r="T57" s="34">
        <f t="shared" si="0"/>
        <v>0.23836614354620844</v>
      </c>
      <c r="W57" s="46">
        <v>1</v>
      </c>
      <c r="X57" s="45">
        <f t="shared" si="1"/>
        <v>39</v>
      </c>
      <c r="Y57" s="46">
        <v>0</v>
      </c>
      <c r="Z57" s="45">
        <f t="shared" si="1"/>
        <v>40</v>
      </c>
    </row>
    <row r="58" spans="8:26">
      <c r="H58" s="135" t="s">
        <v>66</v>
      </c>
      <c r="I58" s="42" t="s">
        <v>67</v>
      </c>
      <c r="J58" s="30" t="s">
        <v>21</v>
      </c>
      <c r="K58" s="45">
        <v>5</v>
      </c>
      <c r="L58" s="31">
        <v>6.25E-2</v>
      </c>
      <c r="M58" s="45"/>
      <c r="N58" s="31">
        <v>0</v>
      </c>
      <c r="O58" s="45">
        <v>5</v>
      </c>
      <c r="P58" s="31">
        <v>6.25E-2</v>
      </c>
      <c r="Q58" s="45"/>
      <c r="R58" s="32"/>
      <c r="S58" s="49">
        <v>5.5496393244219337E-2</v>
      </c>
      <c r="T58" s="33">
        <f t="shared" si="0"/>
        <v>5.1235217429874691E-2</v>
      </c>
      <c r="U58" cm="1">
        <f t="array" ref="U58">[1]!CHI_MAX_TEST(W58:X63)</f>
        <v>6.4007259978715703E-2</v>
      </c>
      <c r="V58" cm="1">
        <f t="array" ref="V58">[1]!CHI_MAX_TEST(Y58:Z63)</f>
        <v>1.1111967872845518E-5</v>
      </c>
      <c r="W58" s="45">
        <v>5</v>
      </c>
      <c r="X58" s="45">
        <f t="shared" si="1"/>
        <v>35</v>
      </c>
      <c r="Y58" s="45">
        <v>0</v>
      </c>
      <c r="Z58" s="45">
        <f t="shared" si="1"/>
        <v>40</v>
      </c>
    </row>
    <row r="59" spans="8:26">
      <c r="H59" s="136"/>
      <c r="I59" s="43" t="s">
        <v>68</v>
      </c>
      <c r="J59" s="11" t="s">
        <v>21</v>
      </c>
      <c r="K59" s="46">
        <v>11</v>
      </c>
      <c r="L59" s="12">
        <v>0.13750000000000001</v>
      </c>
      <c r="M59" s="46">
        <v>11</v>
      </c>
      <c r="N59" s="12">
        <v>0.13750000000000001</v>
      </c>
      <c r="O59" s="46">
        <v>22</v>
      </c>
      <c r="P59" s="12">
        <v>0.27500000000000002</v>
      </c>
      <c r="Q59" s="46"/>
      <c r="S59" s="48"/>
      <c r="T59" s="34">
        <f t="shared" si="0"/>
        <v>0.5</v>
      </c>
      <c r="W59" s="46">
        <v>11</v>
      </c>
      <c r="X59" s="45">
        <f t="shared" si="1"/>
        <v>29</v>
      </c>
      <c r="Y59" s="46">
        <v>11</v>
      </c>
      <c r="Z59" s="45">
        <f t="shared" si="1"/>
        <v>29</v>
      </c>
    </row>
    <row r="60" spans="8:26">
      <c r="H60" s="136"/>
      <c r="I60" s="43" t="s">
        <v>69</v>
      </c>
      <c r="J60" s="11" t="s">
        <v>21</v>
      </c>
      <c r="K60" s="46">
        <v>11</v>
      </c>
      <c r="L60" s="12">
        <v>0.13750000000000001</v>
      </c>
      <c r="M60" s="46">
        <v>7</v>
      </c>
      <c r="N60" s="12">
        <v>8.7499999999999994E-2</v>
      </c>
      <c r="O60" s="46">
        <v>18</v>
      </c>
      <c r="P60" s="12">
        <v>0.22500000000000001</v>
      </c>
      <c r="Q60" s="46"/>
      <c r="S60" s="48"/>
      <c r="T60" s="34">
        <f t="shared" si="0"/>
        <v>0.22444033275384423</v>
      </c>
      <c r="W60" s="46">
        <v>11</v>
      </c>
      <c r="X60" s="45">
        <f t="shared" si="1"/>
        <v>29</v>
      </c>
      <c r="Y60" s="46">
        <v>7</v>
      </c>
      <c r="Z60" s="45">
        <f t="shared" si="1"/>
        <v>33</v>
      </c>
    </row>
    <row r="61" spans="8:26">
      <c r="H61" s="136"/>
      <c r="I61" s="43" t="s">
        <v>70</v>
      </c>
      <c r="J61" s="11" t="s">
        <v>21</v>
      </c>
      <c r="K61" s="46">
        <v>5</v>
      </c>
      <c r="L61" s="12">
        <v>6.25E-2</v>
      </c>
      <c r="M61" s="46">
        <v>6</v>
      </c>
      <c r="N61" s="12">
        <v>7.4999999999999997E-2</v>
      </c>
      <c r="O61" s="46">
        <v>11</v>
      </c>
      <c r="P61" s="12">
        <v>0.13750000000000001</v>
      </c>
      <c r="Q61" s="46"/>
      <c r="S61" s="48"/>
      <c r="T61" s="34">
        <f t="shared" si="0"/>
        <v>0.59078580176785256</v>
      </c>
      <c r="W61" s="46">
        <v>5</v>
      </c>
      <c r="X61" s="45">
        <f t="shared" si="1"/>
        <v>35</v>
      </c>
      <c r="Y61" s="46">
        <v>6</v>
      </c>
      <c r="Z61" s="45">
        <f t="shared" si="1"/>
        <v>34</v>
      </c>
    </row>
    <row r="62" spans="8:26">
      <c r="H62" s="136"/>
      <c r="I62" s="43" t="s">
        <v>71</v>
      </c>
      <c r="J62" s="11" t="s">
        <v>21</v>
      </c>
      <c r="K62" s="46">
        <v>5</v>
      </c>
      <c r="L62" s="12">
        <v>6.25E-2</v>
      </c>
      <c r="M62" s="46">
        <v>14</v>
      </c>
      <c r="N62" s="12">
        <v>0.17499999999999999</v>
      </c>
      <c r="O62" s="46">
        <v>19</v>
      </c>
      <c r="P62" s="12">
        <v>0.23749999999999999</v>
      </c>
      <c r="Q62" s="46"/>
      <c r="S62" s="48"/>
      <c r="T62" s="34">
        <f t="shared" si="0"/>
        <v>0.95273575654529308</v>
      </c>
      <c r="W62" s="46">
        <v>5</v>
      </c>
      <c r="X62" s="45">
        <f t="shared" si="1"/>
        <v>35</v>
      </c>
      <c r="Y62" s="46">
        <v>14</v>
      </c>
      <c r="Z62" s="45">
        <f t="shared" si="1"/>
        <v>26</v>
      </c>
    </row>
    <row r="63" spans="8:26">
      <c r="H63" s="137"/>
      <c r="I63" s="44" t="s">
        <v>72</v>
      </c>
      <c r="J63" s="39" t="s">
        <v>21</v>
      </c>
      <c r="K63" s="47">
        <v>3</v>
      </c>
      <c r="L63" s="40">
        <v>3.7499999999999999E-2</v>
      </c>
      <c r="M63" s="47">
        <v>2</v>
      </c>
      <c r="N63" s="40">
        <v>2.5000000000000001E-2</v>
      </c>
      <c r="O63" s="47">
        <v>5</v>
      </c>
      <c r="P63" s="40">
        <v>6.25E-2</v>
      </c>
      <c r="Q63" s="47"/>
      <c r="R63" s="37"/>
      <c r="S63" s="50"/>
      <c r="T63" s="41">
        <f t="shared" si="0"/>
        <v>0.37198573903752841</v>
      </c>
      <c r="W63" s="47">
        <v>3</v>
      </c>
      <c r="X63" s="45">
        <f t="shared" si="1"/>
        <v>37</v>
      </c>
      <c r="Y63" s="47">
        <v>2</v>
      </c>
      <c r="Z63" s="45">
        <f t="shared" si="1"/>
        <v>38</v>
      </c>
    </row>
    <row r="64" spans="8:26">
      <c r="H64" s="139" t="s">
        <v>73</v>
      </c>
      <c r="I64" s="43" t="s">
        <v>74</v>
      </c>
      <c r="J64" s="11">
        <v>3</v>
      </c>
      <c r="K64" s="46">
        <v>7</v>
      </c>
      <c r="L64" s="12">
        <v>8.7499999999999994E-2</v>
      </c>
      <c r="M64" s="52">
        <v>19</v>
      </c>
      <c r="N64" s="12">
        <v>0.23749999999999999</v>
      </c>
      <c r="O64" s="46">
        <v>26</v>
      </c>
      <c r="P64" s="12">
        <v>0.32500000000000001</v>
      </c>
      <c r="Q64" s="46">
        <f>+(J64*K64+J65*K65+J66*K66+J67*K67)/40</f>
        <v>4.45</v>
      </c>
      <c r="R64">
        <f>+(J64*M64+J65*M65+J66*M66+J67*M67)/40</f>
        <v>3.4750000000000001</v>
      </c>
      <c r="S64" s="48">
        <v>6.8654478611025055E-4</v>
      </c>
      <c r="T64" s="34">
        <f t="shared" si="0"/>
        <v>0.97859088502439462</v>
      </c>
      <c r="U64" cm="1">
        <f t="array" ref="U64">[1]!FISHERTEST(W64:X67)</f>
        <v>1.9265684932753268E-10</v>
      </c>
      <c r="V64" cm="1">
        <f t="array" ref="V64">[1]!FISHERTEST(Y64:Z67)</f>
        <v>9.9032458863220298E-4</v>
      </c>
      <c r="W64" s="46">
        <v>7</v>
      </c>
      <c r="X64" s="45">
        <f t="shared" si="1"/>
        <v>33</v>
      </c>
      <c r="Y64" s="52">
        <v>19</v>
      </c>
      <c r="Z64" s="45">
        <f t="shared" si="1"/>
        <v>21</v>
      </c>
    </row>
    <row r="65" spans="8:26">
      <c r="H65" s="136"/>
      <c r="I65" s="43" t="s">
        <v>75</v>
      </c>
      <c r="J65" s="11">
        <v>5</v>
      </c>
      <c r="K65" s="52">
        <v>25</v>
      </c>
      <c r="L65" s="12">
        <v>0.3125</v>
      </c>
      <c r="M65" s="46">
        <v>10</v>
      </c>
      <c r="N65" s="12">
        <v>0.125</v>
      </c>
      <c r="O65" s="46">
        <v>35</v>
      </c>
      <c r="P65" s="12">
        <v>0.4375</v>
      </c>
      <c r="Q65" s="46"/>
      <c r="S65" s="48"/>
      <c r="T65" s="34">
        <f t="shared" si="0"/>
        <v>8.4137047413783694E-3</v>
      </c>
      <c r="W65" s="52">
        <v>25</v>
      </c>
      <c r="X65" s="45">
        <f t="shared" si="1"/>
        <v>15</v>
      </c>
      <c r="Y65" s="46">
        <v>10</v>
      </c>
      <c r="Z65" s="45">
        <f t="shared" si="1"/>
        <v>30</v>
      </c>
    </row>
    <row r="66" spans="8:26">
      <c r="H66" s="136"/>
      <c r="I66" s="43" t="s">
        <v>76</v>
      </c>
      <c r="J66" s="11">
        <v>4</v>
      </c>
      <c r="K66" s="46">
        <v>8</v>
      </c>
      <c r="L66" s="12">
        <v>0.1</v>
      </c>
      <c r="M66" s="46">
        <v>7</v>
      </c>
      <c r="N66" s="12">
        <v>8.7499999999999994E-2</v>
      </c>
      <c r="O66" s="46">
        <v>15</v>
      </c>
      <c r="P66" s="12">
        <v>0.1875</v>
      </c>
      <c r="Q66" s="46"/>
      <c r="S66" s="48"/>
      <c r="T66" s="34">
        <f t="shared" si="0"/>
        <v>0.4197442181621327</v>
      </c>
      <c r="W66" s="46">
        <v>8</v>
      </c>
      <c r="X66" s="45">
        <f t="shared" si="1"/>
        <v>32</v>
      </c>
      <c r="Y66" s="46">
        <v>7</v>
      </c>
      <c r="Z66" s="45">
        <f t="shared" si="1"/>
        <v>33</v>
      </c>
    </row>
    <row r="67" spans="8:26">
      <c r="H67" s="136"/>
      <c r="I67" s="43" t="s">
        <v>77</v>
      </c>
      <c r="J67" s="11">
        <v>1</v>
      </c>
      <c r="K67" s="46"/>
      <c r="L67" s="12">
        <v>0</v>
      </c>
      <c r="M67" s="46">
        <v>4</v>
      </c>
      <c r="N67" s="12">
        <v>0.05</v>
      </c>
      <c r="O67" s="46">
        <v>4</v>
      </c>
      <c r="P67" s="12">
        <v>0.05</v>
      </c>
      <c r="Q67" s="46"/>
      <c r="S67" s="48"/>
      <c r="T67" s="34">
        <f t="shared" si="0"/>
        <v>0.9266034563457145</v>
      </c>
      <c r="W67" s="46">
        <v>0</v>
      </c>
      <c r="X67" s="45">
        <f t="shared" si="1"/>
        <v>40</v>
      </c>
      <c r="Y67" s="46">
        <v>4</v>
      </c>
      <c r="Z67" s="45">
        <f t="shared" si="1"/>
        <v>36</v>
      </c>
    </row>
    <row r="68" spans="8:26">
      <c r="H68" s="135" t="s">
        <v>78</v>
      </c>
      <c r="I68" s="42" t="s">
        <v>74</v>
      </c>
      <c r="J68" s="30">
        <v>3</v>
      </c>
      <c r="K68" s="45">
        <v>11</v>
      </c>
      <c r="L68" s="31">
        <v>0.13750000000000001</v>
      </c>
      <c r="M68" s="45">
        <v>13</v>
      </c>
      <c r="N68" s="31">
        <v>0.16250000000000001</v>
      </c>
      <c r="O68" s="45">
        <v>24</v>
      </c>
      <c r="P68" s="31">
        <v>0.3</v>
      </c>
      <c r="Q68" s="45">
        <f>+(J68*K68+J69*K69+J70*K70+J71*K71)/40</f>
        <v>3.9</v>
      </c>
      <c r="R68" s="32">
        <f>+(J68*M68+J69*M69+J70*M70+J71*M71)/40</f>
        <v>2.9750000000000001</v>
      </c>
      <c r="S68" s="49">
        <v>3.3886596382831362E-2</v>
      </c>
      <c r="T68" s="33">
        <f t="shared" si="0"/>
        <v>0.63496513620997885</v>
      </c>
      <c r="U68" cm="1">
        <f t="array" ref="U68">[1]!FISHERTEST(W68:X71)</f>
        <v>5.7384266551674702E-3</v>
      </c>
      <c r="V68" cm="1">
        <f t="array" ref="V68">[1]!FISHERTEST(Y68:Z71)</f>
        <v>0.33669611936097016</v>
      </c>
      <c r="W68" s="45">
        <v>11</v>
      </c>
      <c r="X68" s="45">
        <f t="shared" si="1"/>
        <v>29</v>
      </c>
      <c r="Y68" s="45">
        <v>13</v>
      </c>
      <c r="Z68" s="45">
        <f t="shared" si="1"/>
        <v>27</v>
      </c>
    </row>
    <row r="69" spans="8:26">
      <c r="H69" s="136"/>
      <c r="I69" s="43" t="s">
        <v>75</v>
      </c>
      <c r="J69" s="11">
        <v>5</v>
      </c>
      <c r="K69" s="52">
        <v>16</v>
      </c>
      <c r="L69" s="12">
        <v>0.2</v>
      </c>
      <c r="M69" s="46">
        <v>8</v>
      </c>
      <c r="N69" s="12">
        <v>0.1</v>
      </c>
      <c r="O69" s="46">
        <v>24</v>
      </c>
      <c r="P69" s="12">
        <v>0.3</v>
      </c>
      <c r="Q69" s="46"/>
      <c r="S69" s="48"/>
      <c r="T69" s="34">
        <f t="shared" si="0"/>
        <v>8.3773138744308584E-2</v>
      </c>
      <c r="W69" s="52">
        <v>16</v>
      </c>
      <c r="X69" s="45">
        <f t="shared" si="1"/>
        <v>24</v>
      </c>
      <c r="Y69" s="46">
        <v>8</v>
      </c>
      <c r="Z69" s="45">
        <f t="shared" si="1"/>
        <v>32</v>
      </c>
    </row>
    <row r="70" spans="8:26">
      <c r="H70" s="136"/>
      <c r="I70" s="43" t="s">
        <v>76</v>
      </c>
      <c r="J70" s="11">
        <v>4</v>
      </c>
      <c r="K70" s="46">
        <v>10</v>
      </c>
      <c r="L70" s="12">
        <v>0.125</v>
      </c>
      <c r="M70" s="46">
        <v>7</v>
      </c>
      <c r="N70" s="12">
        <v>8.7499999999999994E-2</v>
      </c>
      <c r="O70" s="46">
        <v>17</v>
      </c>
      <c r="P70" s="12">
        <v>0.21249999999999999</v>
      </c>
      <c r="Q70" s="46"/>
      <c r="S70" s="48"/>
      <c r="T70" s="34">
        <f t="shared" ref="T70:T133" si="2">1-NORMSDIST((L70-N70)/SQRT(P70*(1-P70)*(2/80)))</f>
        <v>0.2810345162101604</v>
      </c>
      <c r="W70" s="46">
        <v>10</v>
      </c>
      <c r="X70" s="45">
        <f t="shared" ref="X70:Z133" si="3">40-W70</f>
        <v>30</v>
      </c>
      <c r="Y70" s="46">
        <v>7</v>
      </c>
      <c r="Z70" s="45">
        <f t="shared" si="3"/>
        <v>33</v>
      </c>
    </row>
    <row r="71" spans="8:26">
      <c r="H71" s="137"/>
      <c r="I71" s="44" t="s">
        <v>77</v>
      </c>
      <c r="J71" s="39">
        <v>1</v>
      </c>
      <c r="K71" s="47">
        <v>3</v>
      </c>
      <c r="L71" s="40">
        <v>3.7499999999999999E-2</v>
      </c>
      <c r="M71" s="51">
        <v>12</v>
      </c>
      <c r="N71" s="40">
        <v>0.15</v>
      </c>
      <c r="O71" s="47">
        <v>15</v>
      </c>
      <c r="P71" s="40">
        <v>0.1875</v>
      </c>
      <c r="Q71" s="47"/>
      <c r="R71" s="37"/>
      <c r="S71" s="50"/>
      <c r="T71" s="41">
        <f t="shared" si="2"/>
        <v>0.96584306842455059</v>
      </c>
      <c r="W71" s="47">
        <v>3</v>
      </c>
      <c r="X71" s="45">
        <f t="shared" si="3"/>
        <v>37</v>
      </c>
      <c r="Y71" s="51">
        <v>12</v>
      </c>
      <c r="Z71" s="45">
        <f t="shared" si="3"/>
        <v>28</v>
      </c>
    </row>
    <row r="72" spans="8:26">
      <c r="H72" s="139" t="s">
        <v>79</v>
      </c>
      <c r="I72" s="43" t="s">
        <v>74</v>
      </c>
      <c r="J72" s="11">
        <v>3</v>
      </c>
      <c r="K72" s="46">
        <v>2</v>
      </c>
      <c r="L72" s="12">
        <v>2.5000000000000001E-2</v>
      </c>
      <c r="M72" s="52">
        <v>12</v>
      </c>
      <c r="N72" s="12">
        <v>0.15</v>
      </c>
      <c r="O72" s="46">
        <v>14</v>
      </c>
      <c r="P72" s="12">
        <v>0.17499999999999999</v>
      </c>
      <c r="Q72" s="46">
        <f>+(J72*K72+J73*K73+J74*K74+J75*K75)/40</f>
        <v>4.6500000000000004</v>
      </c>
      <c r="R72">
        <f>+(J72*M72+J73*M73+J74*M74+J75*M75)/40</f>
        <v>4.125</v>
      </c>
      <c r="S72" s="48">
        <v>1.1188709278924659E-2</v>
      </c>
      <c r="T72" s="34">
        <f t="shared" si="2"/>
        <v>0.98126592146124725</v>
      </c>
      <c r="U72" cm="1">
        <f t="array" ref="U72">[1]!FISHERTEST(W72:X75)</f>
        <v>4.7085728769336055E-15</v>
      </c>
      <c r="V72" cm="1">
        <f t="array" ref="V72">[1]!FISHERTEST(Y72:Z75)</f>
        <v>3.3942993517151352E-6</v>
      </c>
      <c r="W72" s="46">
        <v>2</v>
      </c>
      <c r="X72" s="45">
        <f t="shared" si="3"/>
        <v>38</v>
      </c>
      <c r="Y72" s="52">
        <v>12</v>
      </c>
      <c r="Z72" s="45">
        <f t="shared" si="3"/>
        <v>28</v>
      </c>
    </row>
    <row r="73" spans="8:26">
      <c r="H73" s="136"/>
      <c r="I73" s="43" t="s">
        <v>75</v>
      </c>
      <c r="J73" s="11">
        <v>5</v>
      </c>
      <c r="K73" s="46">
        <v>28</v>
      </c>
      <c r="L73" s="12">
        <v>0.35</v>
      </c>
      <c r="M73" s="46">
        <v>20</v>
      </c>
      <c r="N73" s="12">
        <v>0.25</v>
      </c>
      <c r="O73" s="46">
        <v>48</v>
      </c>
      <c r="P73" s="12">
        <v>0.6</v>
      </c>
      <c r="Q73" s="46"/>
      <c r="S73" s="48"/>
      <c r="T73" s="34">
        <f t="shared" si="2"/>
        <v>9.835280122947343E-2</v>
      </c>
      <c r="W73" s="46">
        <v>28</v>
      </c>
      <c r="X73" s="45">
        <f t="shared" si="3"/>
        <v>12</v>
      </c>
      <c r="Y73" s="46">
        <v>20</v>
      </c>
      <c r="Z73" s="45">
        <f t="shared" si="3"/>
        <v>20</v>
      </c>
    </row>
    <row r="74" spans="8:26">
      <c r="H74" s="136"/>
      <c r="I74" s="43" t="s">
        <v>76</v>
      </c>
      <c r="J74" s="11">
        <v>4</v>
      </c>
      <c r="K74" s="46">
        <v>10</v>
      </c>
      <c r="L74" s="12">
        <v>0.125</v>
      </c>
      <c r="M74" s="46">
        <v>7</v>
      </c>
      <c r="N74" s="12">
        <v>8.7499999999999994E-2</v>
      </c>
      <c r="O74" s="46">
        <v>17</v>
      </c>
      <c r="P74" s="12">
        <v>0.21249999999999999</v>
      </c>
      <c r="Q74" s="46"/>
      <c r="S74" s="48"/>
      <c r="T74" s="34">
        <f t="shared" si="2"/>
        <v>0.2810345162101604</v>
      </c>
      <c r="W74" s="46">
        <v>10</v>
      </c>
      <c r="X74" s="45">
        <f t="shared" si="3"/>
        <v>30</v>
      </c>
      <c r="Y74" s="46">
        <v>7</v>
      </c>
      <c r="Z74" s="45">
        <f t="shared" si="3"/>
        <v>33</v>
      </c>
    </row>
    <row r="75" spans="8:26">
      <c r="H75" s="136"/>
      <c r="I75" s="43" t="s">
        <v>77</v>
      </c>
      <c r="J75" s="11">
        <v>1</v>
      </c>
      <c r="K75" s="46"/>
      <c r="L75" s="12">
        <v>0</v>
      </c>
      <c r="M75" s="46">
        <v>1</v>
      </c>
      <c r="N75" s="12">
        <v>1.2500000000000001E-2</v>
      </c>
      <c r="O75" s="46">
        <v>1</v>
      </c>
      <c r="P75" s="12">
        <v>1.2500000000000001E-2</v>
      </c>
      <c r="Q75" s="46"/>
      <c r="S75" s="48"/>
      <c r="T75" s="34">
        <f t="shared" si="2"/>
        <v>0.76163385645379156</v>
      </c>
      <c r="W75" s="46">
        <v>0</v>
      </c>
      <c r="X75" s="45">
        <f t="shared" si="3"/>
        <v>40</v>
      </c>
      <c r="Y75" s="46">
        <v>1</v>
      </c>
      <c r="Z75" s="45">
        <f t="shared" si="3"/>
        <v>39</v>
      </c>
    </row>
    <row r="76" spans="8:26">
      <c r="H76" s="135" t="s">
        <v>80</v>
      </c>
      <c r="I76" s="42" t="s">
        <v>74</v>
      </c>
      <c r="J76" s="30">
        <v>3</v>
      </c>
      <c r="K76" s="45">
        <v>4</v>
      </c>
      <c r="L76" s="31">
        <v>0.05</v>
      </c>
      <c r="M76" s="45">
        <v>9</v>
      </c>
      <c r="N76" s="31">
        <v>0.1125</v>
      </c>
      <c r="O76" s="45">
        <v>13</v>
      </c>
      <c r="P76" s="31">
        <v>0.16250000000000001</v>
      </c>
      <c r="Q76" s="45">
        <f>+(J76*K76+J77*K77+J78*K78+J79*K79)/40</f>
        <v>4.6749999999999998</v>
      </c>
      <c r="R76" s="32">
        <f>+(J76*M76+J77*M77+J78*M78+J79*M79)/40</f>
        <v>4.2249999999999996</v>
      </c>
      <c r="S76" s="49">
        <v>9.4416298248374428E-2</v>
      </c>
      <c r="T76" s="33">
        <f t="shared" si="2"/>
        <v>0.85802697007528717</v>
      </c>
      <c r="U76" cm="1">
        <f t="array" ref="U76">[1]!FISHERTEST(W76:X79)</f>
        <v>1.5252103209707578E-17</v>
      </c>
      <c r="V76" cm="1">
        <f t="array" ref="V76">[1]!FISHERTEST(Y76:Z79)</f>
        <v>2.2097833551159455E-6</v>
      </c>
      <c r="W76" s="45">
        <v>4</v>
      </c>
      <c r="X76" s="45">
        <f t="shared" si="3"/>
        <v>36</v>
      </c>
      <c r="Y76" s="45">
        <v>9</v>
      </c>
      <c r="Z76" s="45">
        <f t="shared" si="3"/>
        <v>31</v>
      </c>
    </row>
    <row r="77" spans="8:26">
      <c r="H77" s="136"/>
      <c r="I77" s="43" t="s">
        <v>75</v>
      </c>
      <c r="J77" s="11">
        <v>5</v>
      </c>
      <c r="K77" s="46">
        <v>31</v>
      </c>
      <c r="L77" s="12">
        <v>0.38750000000000001</v>
      </c>
      <c r="M77" s="46">
        <v>21</v>
      </c>
      <c r="N77" s="12">
        <v>0.26250000000000001</v>
      </c>
      <c r="O77" s="46">
        <v>52</v>
      </c>
      <c r="P77" s="12">
        <v>0.65</v>
      </c>
      <c r="Q77" s="46"/>
      <c r="S77" s="48"/>
      <c r="T77" s="34">
        <f t="shared" si="2"/>
        <v>4.8710844638171658E-2</v>
      </c>
      <c r="W77" s="46">
        <v>31</v>
      </c>
      <c r="X77" s="45">
        <f t="shared" si="3"/>
        <v>9</v>
      </c>
      <c r="Y77" s="46">
        <v>21</v>
      </c>
      <c r="Z77" s="45">
        <f t="shared" si="3"/>
        <v>19</v>
      </c>
    </row>
    <row r="78" spans="8:26">
      <c r="H78" s="136"/>
      <c r="I78" s="43" t="s">
        <v>76</v>
      </c>
      <c r="J78" s="11">
        <v>4</v>
      </c>
      <c r="K78" s="46">
        <v>5</v>
      </c>
      <c r="L78" s="12">
        <v>6.25E-2</v>
      </c>
      <c r="M78" s="46">
        <v>9</v>
      </c>
      <c r="N78" s="12">
        <v>0.1125</v>
      </c>
      <c r="O78" s="46">
        <v>14</v>
      </c>
      <c r="P78" s="12">
        <v>0.17499999999999999</v>
      </c>
      <c r="Q78" s="46"/>
      <c r="S78" s="48"/>
      <c r="T78" s="34">
        <f t="shared" si="2"/>
        <v>0.79736618348825283</v>
      </c>
      <c r="W78" s="46">
        <v>5</v>
      </c>
      <c r="X78" s="45">
        <f t="shared" si="3"/>
        <v>35</v>
      </c>
      <c r="Y78" s="46">
        <v>9</v>
      </c>
      <c r="Z78" s="45">
        <f t="shared" si="3"/>
        <v>31</v>
      </c>
    </row>
    <row r="79" spans="8:26">
      <c r="H79" s="137"/>
      <c r="I79" s="44" t="s">
        <v>77</v>
      </c>
      <c r="J79" s="39">
        <v>1</v>
      </c>
      <c r="K79" s="47"/>
      <c r="L79" s="40">
        <v>0</v>
      </c>
      <c r="M79" s="47">
        <v>1</v>
      </c>
      <c r="N79" s="40">
        <v>1.2500000000000001E-2</v>
      </c>
      <c r="O79" s="47">
        <v>1</v>
      </c>
      <c r="P79" s="40">
        <v>1.2500000000000001E-2</v>
      </c>
      <c r="Q79" s="47"/>
      <c r="R79" s="37"/>
      <c r="S79" s="50"/>
      <c r="T79" s="41">
        <f t="shared" si="2"/>
        <v>0.76163385645379156</v>
      </c>
      <c r="W79" s="47">
        <v>0</v>
      </c>
      <c r="X79" s="45">
        <f t="shared" si="3"/>
        <v>40</v>
      </c>
      <c r="Y79" s="47">
        <v>1</v>
      </c>
      <c r="Z79" s="45">
        <f t="shared" si="3"/>
        <v>39</v>
      </c>
    </row>
    <row r="80" spans="8:26">
      <c r="H80" s="139" t="s">
        <v>81</v>
      </c>
      <c r="I80" s="43" t="s">
        <v>74</v>
      </c>
      <c r="J80" s="11">
        <v>3</v>
      </c>
      <c r="K80" s="46">
        <v>2</v>
      </c>
      <c r="L80" s="12">
        <v>2.5000000000000001E-2</v>
      </c>
      <c r="M80" s="46">
        <v>7</v>
      </c>
      <c r="N80" s="12">
        <v>8.7499999999999994E-2</v>
      </c>
      <c r="O80" s="46">
        <v>9</v>
      </c>
      <c r="P80" s="12">
        <v>0.1125</v>
      </c>
      <c r="Q80" s="46">
        <f>+(J80*K80+J81*K81+J82*K82)/40</f>
        <v>4.7750000000000004</v>
      </c>
      <c r="R80">
        <f>+(J80*M80+J81*M81+J82*M82)/40</f>
        <v>4.4749999999999996</v>
      </c>
      <c r="S80" s="48">
        <v>0.16551551566256745</v>
      </c>
      <c r="T80" s="34">
        <f t="shared" si="2"/>
        <v>0.89452869477146302</v>
      </c>
      <c r="U80" cm="1">
        <f t="array" ref="U80">[1]!FISHERTEST(W80:X82)</f>
        <v>9.2616036656825822E-16</v>
      </c>
      <c r="V80" cm="1">
        <f t="array" ref="V80">[1]!FISHERTEST(Y80:Z82)</f>
        <v>2.1612182731269231E-6</v>
      </c>
      <c r="W80" s="46">
        <v>2</v>
      </c>
      <c r="X80" s="45">
        <f t="shared" si="3"/>
        <v>38</v>
      </c>
      <c r="Y80" s="46">
        <v>7</v>
      </c>
      <c r="Z80" s="45">
        <f t="shared" si="3"/>
        <v>33</v>
      </c>
    </row>
    <row r="81" spans="8:26">
      <c r="H81" s="136"/>
      <c r="I81" s="43" t="s">
        <v>75</v>
      </c>
      <c r="J81" s="11">
        <v>5</v>
      </c>
      <c r="K81" s="46">
        <v>33</v>
      </c>
      <c r="L81" s="12">
        <v>0.41249999999999998</v>
      </c>
      <c r="M81" s="46">
        <v>26</v>
      </c>
      <c r="N81" s="12">
        <v>0.32500000000000001</v>
      </c>
      <c r="O81" s="46">
        <v>59</v>
      </c>
      <c r="P81" s="12">
        <v>0.73750000000000004</v>
      </c>
      <c r="Q81" s="46"/>
      <c r="S81" s="48"/>
      <c r="T81" s="34">
        <f t="shared" si="2"/>
        <v>0.10424210981917492</v>
      </c>
      <c r="W81" s="46">
        <v>33</v>
      </c>
      <c r="X81" s="45">
        <f t="shared" si="3"/>
        <v>7</v>
      </c>
      <c r="Y81" s="46">
        <v>26</v>
      </c>
      <c r="Z81" s="45">
        <f t="shared" si="3"/>
        <v>14</v>
      </c>
    </row>
    <row r="82" spans="8:26">
      <c r="H82" s="136"/>
      <c r="I82" s="43" t="s">
        <v>76</v>
      </c>
      <c r="J82" s="11">
        <v>4</v>
      </c>
      <c r="K82" s="46">
        <v>5</v>
      </c>
      <c r="L82" s="12">
        <v>6.25E-2</v>
      </c>
      <c r="M82" s="46">
        <v>7</v>
      </c>
      <c r="N82" s="12">
        <v>8.7499999999999994E-2</v>
      </c>
      <c r="O82" s="46">
        <v>12</v>
      </c>
      <c r="P82" s="12">
        <v>0.15</v>
      </c>
      <c r="Q82" s="46"/>
      <c r="S82" s="48"/>
      <c r="T82" s="34">
        <f t="shared" si="2"/>
        <v>0.67104749028575883</v>
      </c>
      <c r="W82" s="46">
        <v>5</v>
      </c>
      <c r="X82" s="45">
        <f t="shared" si="3"/>
        <v>35</v>
      </c>
      <c r="Y82" s="46">
        <v>7</v>
      </c>
      <c r="Z82" s="45">
        <f t="shared" si="3"/>
        <v>33</v>
      </c>
    </row>
    <row r="83" spans="8:26">
      <c r="H83" s="135" t="s">
        <v>82</v>
      </c>
      <c r="I83" s="42" t="s">
        <v>74</v>
      </c>
      <c r="J83" s="30">
        <v>3</v>
      </c>
      <c r="K83" s="45">
        <v>4</v>
      </c>
      <c r="L83" s="31">
        <v>0.05</v>
      </c>
      <c r="M83" s="45">
        <v>7</v>
      </c>
      <c r="N83" s="31">
        <v>8.7499999999999994E-2</v>
      </c>
      <c r="O83" s="45">
        <v>11</v>
      </c>
      <c r="P83" s="31">
        <v>0.13750000000000001</v>
      </c>
      <c r="Q83" s="45">
        <f>+(J83*K83+J84*K84+J85*K85+J86*K86)/40</f>
        <v>4.625</v>
      </c>
      <c r="R83" s="32">
        <f>+(J83*M83+J84*M84+J85*M85+J86*M86)/40</f>
        <v>4.2750000000000004</v>
      </c>
      <c r="S83" s="49">
        <v>0.22017009700063642</v>
      </c>
      <c r="T83" s="33">
        <f t="shared" si="2"/>
        <v>0.7544941013679124</v>
      </c>
      <c r="U83" cm="1">
        <f t="array" ref="U83">[1]!FISHERTEST(W83:X86)</f>
        <v>5.3469668265972335E-15</v>
      </c>
      <c r="V83" cm="1">
        <f t="array" ref="V83">[1]!FISHERTEST(Y83:Z86)</f>
        <v>1.1199153743395373E-6</v>
      </c>
      <c r="W83" s="45">
        <v>4</v>
      </c>
      <c r="X83" s="45">
        <f t="shared" si="3"/>
        <v>36</v>
      </c>
      <c r="Y83" s="45">
        <v>7</v>
      </c>
      <c r="Z83" s="45">
        <f t="shared" si="3"/>
        <v>33</v>
      </c>
    </row>
    <row r="84" spans="8:26">
      <c r="H84" s="136"/>
      <c r="I84" s="43" t="s">
        <v>75</v>
      </c>
      <c r="J84" s="11">
        <v>5</v>
      </c>
      <c r="K84" s="46">
        <v>29</v>
      </c>
      <c r="L84" s="12">
        <v>0.36249999999999999</v>
      </c>
      <c r="M84" s="46">
        <v>21</v>
      </c>
      <c r="N84" s="12">
        <v>0.26250000000000001</v>
      </c>
      <c r="O84" s="46">
        <v>50</v>
      </c>
      <c r="P84" s="12">
        <v>0.625</v>
      </c>
      <c r="Q84" s="46"/>
      <c r="S84" s="48"/>
      <c r="T84" s="34">
        <f t="shared" si="2"/>
        <v>9.5709212618803718E-2</v>
      </c>
      <c r="W84" s="46">
        <v>29</v>
      </c>
      <c r="X84" s="45">
        <f t="shared" si="3"/>
        <v>11</v>
      </c>
      <c r="Y84" s="46">
        <v>21</v>
      </c>
      <c r="Z84" s="45">
        <f t="shared" si="3"/>
        <v>19</v>
      </c>
    </row>
    <row r="85" spans="8:26">
      <c r="H85" s="136"/>
      <c r="I85" s="43" t="s">
        <v>76</v>
      </c>
      <c r="J85" s="11">
        <v>4</v>
      </c>
      <c r="K85" s="46">
        <v>7</v>
      </c>
      <c r="L85" s="12">
        <v>8.7499999999999994E-2</v>
      </c>
      <c r="M85" s="46">
        <v>11</v>
      </c>
      <c r="N85" s="12">
        <v>0.13750000000000001</v>
      </c>
      <c r="O85" s="46">
        <v>18</v>
      </c>
      <c r="P85" s="12">
        <v>0.22500000000000001</v>
      </c>
      <c r="Q85" s="46"/>
      <c r="S85" s="48"/>
      <c r="T85" s="34">
        <f t="shared" si="2"/>
        <v>0.77555966724615577</v>
      </c>
      <c r="W85" s="46">
        <v>7</v>
      </c>
      <c r="X85" s="45">
        <f t="shared" si="3"/>
        <v>33</v>
      </c>
      <c r="Y85" s="46">
        <v>11</v>
      </c>
      <c r="Z85" s="45">
        <f t="shared" si="3"/>
        <v>29</v>
      </c>
    </row>
    <row r="86" spans="8:26">
      <c r="H86" s="137"/>
      <c r="I86" s="44" t="s">
        <v>77</v>
      </c>
      <c r="J86" s="39">
        <v>1</v>
      </c>
      <c r="K86" s="47"/>
      <c r="L86" s="40">
        <v>0</v>
      </c>
      <c r="M86" s="47">
        <v>1</v>
      </c>
      <c r="N86" s="40">
        <v>1.2500000000000001E-2</v>
      </c>
      <c r="O86" s="47">
        <v>1</v>
      </c>
      <c r="P86" s="40">
        <v>1.2500000000000001E-2</v>
      </c>
      <c r="Q86" s="47"/>
      <c r="R86" s="37"/>
      <c r="S86" s="50"/>
      <c r="T86" s="41">
        <f t="shared" si="2"/>
        <v>0.76163385645379156</v>
      </c>
      <c r="W86" s="47">
        <v>0</v>
      </c>
      <c r="X86" s="45">
        <f t="shared" si="3"/>
        <v>40</v>
      </c>
      <c r="Y86" s="47">
        <v>1</v>
      </c>
      <c r="Z86" s="45">
        <f t="shared" si="3"/>
        <v>39</v>
      </c>
    </row>
    <row r="87" spans="8:26">
      <c r="H87" s="139" t="s">
        <v>83</v>
      </c>
      <c r="I87" s="43" t="s">
        <v>74</v>
      </c>
      <c r="J87" s="11">
        <v>3</v>
      </c>
      <c r="K87" s="46">
        <v>1</v>
      </c>
      <c r="L87" s="12">
        <v>1.2500000000000001E-2</v>
      </c>
      <c r="M87" s="46">
        <v>6</v>
      </c>
      <c r="N87" s="12">
        <v>7.4999999999999997E-2</v>
      </c>
      <c r="O87" s="46">
        <v>7</v>
      </c>
      <c r="P87" s="12">
        <v>8.7499999999999994E-2</v>
      </c>
      <c r="Q87" s="46">
        <f>+(J87*K87+J88*K88+J89*K89+J90*K90)/40</f>
        <v>4.7249999999999996</v>
      </c>
      <c r="R87">
        <f>+(J87*M87+J88*M88+J89*M89+J90*M90)/40</f>
        <v>4.4249999999999998</v>
      </c>
      <c r="S87" s="48">
        <v>0.15782465041771385</v>
      </c>
      <c r="T87" s="34">
        <f t="shared" si="2"/>
        <v>0.91907990470280954</v>
      </c>
      <c r="U87" cm="1">
        <f t="array" ref="U87">[1]!FISHERTEST(W87:X90)</f>
        <v>1.2382724206095556E-20</v>
      </c>
      <c r="V87" cm="1">
        <f t="array" ref="V87">[1]!FISHERTEST(Y87:Z90)</f>
        <v>2.4252041624121227E-10</v>
      </c>
      <c r="W87" s="46">
        <v>1</v>
      </c>
      <c r="X87" s="45">
        <f t="shared" si="3"/>
        <v>39</v>
      </c>
      <c r="Y87" s="46">
        <v>6</v>
      </c>
      <c r="Z87" s="45">
        <f t="shared" si="3"/>
        <v>34</v>
      </c>
    </row>
    <row r="88" spans="8:26">
      <c r="H88" s="136"/>
      <c r="I88" s="43" t="s">
        <v>75</v>
      </c>
      <c r="J88" s="11">
        <v>5</v>
      </c>
      <c r="K88" s="46">
        <v>33</v>
      </c>
      <c r="L88" s="12">
        <v>0.41249999999999998</v>
      </c>
      <c r="M88" s="46">
        <v>26</v>
      </c>
      <c r="N88" s="12">
        <v>0.32500000000000001</v>
      </c>
      <c r="O88" s="46">
        <v>59</v>
      </c>
      <c r="P88" s="12">
        <v>0.73750000000000004</v>
      </c>
      <c r="Q88" s="46"/>
      <c r="S88" s="48"/>
      <c r="T88" s="34">
        <f t="shared" si="2"/>
        <v>0.10424210981917492</v>
      </c>
      <c r="W88" s="46">
        <v>33</v>
      </c>
      <c r="X88" s="45">
        <f t="shared" si="3"/>
        <v>7</v>
      </c>
      <c r="Y88" s="46">
        <v>26</v>
      </c>
      <c r="Z88" s="45">
        <f t="shared" si="3"/>
        <v>14</v>
      </c>
    </row>
    <row r="89" spans="8:26">
      <c r="H89" s="136"/>
      <c r="I89" s="43" t="s">
        <v>76</v>
      </c>
      <c r="J89" s="11">
        <v>4</v>
      </c>
      <c r="K89" s="46">
        <v>5</v>
      </c>
      <c r="L89" s="12">
        <v>6.25E-2</v>
      </c>
      <c r="M89" s="46">
        <v>7</v>
      </c>
      <c r="N89" s="12">
        <v>8.7499999999999994E-2</v>
      </c>
      <c r="O89" s="46">
        <v>12</v>
      </c>
      <c r="P89" s="12">
        <v>0.15</v>
      </c>
      <c r="Q89" s="46"/>
      <c r="S89" s="48"/>
      <c r="T89" s="34">
        <f t="shared" si="2"/>
        <v>0.67104749028575883</v>
      </c>
      <c r="W89" s="46">
        <v>5</v>
      </c>
      <c r="X89" s="45">
        <f t="shared" si="3"/>
        <v>35</v>
      </c>
      <c r="Y89" s="46">
        <v>7</v>
      </c>
      <c r="Z89" s="45">
        <f t="shared" si="3"/>
        <v>33</v>
      </c>
    </row>
    <row r="90" spans="8:26">
      <c r="H90" s="136"/>
      <c r="I90" s="43" t="s">
        <v>77</v>
      </c>
      <c r="J90" s="11">
        <v>1</v>
      </c>
      <c r="K90" s="46">
        <v>1</v>
      </c>
      <c r="L90" s="12">
        <v>1.2500000000000001E-2</v>
      </c>
      <c r="M90" s="46">
        <v>1</v>
      </c>
      <c r="N90" s="12">
        <v>1.2500000000000001E-2</v>
      </c>
      <c r="O90" s="46">
        <v>2</v>
      </c>
      <c r="P90" s="12">
        <v>2.5000000000000001E-2</v>
      </c>
      <c r="Q90" s="46"/>
      <c r="S90" s="48"/>
      <c r="T90" s="34">
        <f t="shared" si="2"/>
        <v>0.5</v>
      </c>
      <c r="W90" s="46">
        <v>1</v>
      </c>
      <c r="X90" s="45">
        <f t="shared" si="3"/>
        <v>39</v>
      </c>
      <c r="Y90" s="46">
        <v>1</v>
      </c>
      <c r="Z90" s="45">
        <f t="shared" si="3"/>
        <v>39</v>
      </c>
    </row>
    <row r="91" spans="8:26">
      <c r="H91" s="135" t="s">
        <v>84</v>
      </c>
      <c r="I91" s="42" t="s">
        <v>74</v>
      </c>
      <c r="J91" s="30">
        <v>3</v>
      </c>
      <c r="K91" s="45">
        <v>4</v>
      </c>
      <c r="L91" s="31">
        <v>0.05</v>
      </c>
      <c r="M91" s="45">
        <v>6</v>
      </c>
      <c r="N91" s="31">
        <v>7.4999999999999997E-2</v>
      </c>
      <c r="O91" s="45">
        <v>10</v>
      </c>
      <c r="P91" s="31">
        <v>0.125</v>
      </c>
      <c r="Q91" s="45">
        <f>+(J91*K91+J92*K92+J93*K93+J94*K94)/40</f>
        <v>4.5750000000000002</v>
      </c>
      <c r="R91" s="32">
        <f>+(J91*M91+J92*M92+J93*M93+J94*M94)/40</f>
        <v>4.25</v>
      </c>
      <c r="S91" s="49">
        <v>0.47678270234100656</v>
      </c>
      <c r="T91" s="33">
        <f t="shared" si="2"/>
        <v>0.68370743915197929</v>
      </c>
      <c r="U91" cm="1">
        <f t="array" ref="U91">[1]!FISHERTEST(W91:X94)</f>
        <v>5.2067169464631442E-13</v>
      </c>
      <c r="V91" cm="1">
        <f t="array" ref="V91">[1]!FISHERTEST(Y91:Z94)</f>
        <v>1.6193785896458468E-6</v>
      </c>
      <c r="W91" s="45">
        <v>4</v>
      </c>
      <c r="X91" s="45">
        <f t="shared" si="3"/>
        <v>36</v>
      </c>
      <c r="Y91" s="45">
        <v>6</v>
      </c>
      <c r="Z91" s="45">
        <f t="shared" si="3"/>
        <v>34</v>
      </c>
    </row>
    <row r="92" spans="8:26">
      <c r="H92" s="136"/>
      <c r="I92" s="43" t="s">
        <v>75</v>
      </c>
      <c r="J92" s="11">
        <v>5</v>
      </c>
      <c r="K92" s="46">
        <v>27</v>
      </c>
      <c r="L92" s="12">
        <v>0.33750000000000002</v>
      </c>
      <c r="M92" s="46">
        <v>22</v>
      </c>
      <c r="N92" s="12">
        <v>0.27500000000000002</v>
      </c>
      <c r="O92" s="46">
        <v>49</v>
      </c>
      <c r="P92" s="12">
        <v>0.61250000000000004</v>
      </c>
      <c r="Q92" s="46"/>
      <c r="S92" s="48"/>
      <c r="T92" s="34">
        <f t="shared" si="2"/>
        <v>0.20857544872540479</v>
      </c>
      <c r="W92" s="46">
        <v>27</v>
      </c>
      <c r="X92" s="45">
        <f t="shared" si="3"/>
        <v>13</v>
      </c>
      <c r="Y92" s="46">
        <v>22</v>
      </c>
      <c r="Z92" s="45">
        <f t="shared" si="3"/>
        <v>18</v>
      </c>
    </row>
    <row r="93" spans="8:26">
      <c r="H93" s="136"/>
      <c r="I93" s="43" t="s">
        <v>76</v>
      </c>
      <c r="J93" s="11">
        <v>4</v>
      </c>
      <c r="K93" s="46">
        <v>9</v>
      </c>
      <c r="L93" s="12">
        <v>0.1125</v>
      </c>
      <c r="M93" s="46">
        <v>10</v>
      </c>
      <c r="N93" s="12">
        <v>0.125</v>
      </c>
      <c r="O93" s="46">
        <v>19</v>
      </c>
      <c r="P93" s="12">
        <v>0.23749999999999999</v>
      </c>
      <c r="Q93" s="46"/>
      <c r="S93" s="48"/>
      <c r="T93" s="34">
        <f t="shared" si="2"/>
        <v>0.57368956385397707</v>
      </c>
      <c r="W93" s="46">
        <v>9</v>
      </c>
      <c r="X93" s="45">
        <f t="shared" si="3"/>
        <v>31</v>
      </c>
      <c r="Y93" s="46">
        <v>10</v>
      </c>
      <c r="Z93" s="45">
        <f t="shared" si="3"/>
        <v>30</v>
      </c>
    </row>
    <row r="94" spans="8:26">
      <c r="H94" s="137"/>
      <c r="I94" s="44" t="s">
        <v>77</v>
      </c>
      <c r="J94" s="39">
        <v>1</v>
      </c>
      <c r="K94" s="47"/>
      <c r="L94" s="40">
        <v>0</v>
      </c>
      <c r="M94" s="47">
        <v>2</v>
      </c>
      <c r="N94" s="40">
        <v>2.5000000000000001E-2</v>
      </c>
      <c r="O94" s="47">
        <v>2</v>
      </c>
      <c r="P94" s="40">
        <v>2.5000000000000001E-2</v>
      </c>
      <c r="Q94" s="47"/>
      <c r="R94" s="37"/>
      <c r="S94" s="50"/>
      <c r="T94" s="41">
        <f t="shared" si="2"/>
        <v>0.84440766558869107</v>
      </c>
      <c r="W94" s="47">
        <v>0</v>
      </c>
      <c r="X94" s="45">
        <f t="shared" si="3"/>
        <v>40</v>
      </c>
      <c r="Y94" s="47">
        <v>2</v>
      </c>
      <c r="Z94" s="45">
        <f t="shared" si="3"/>
        <v>38</v>
      </c>
    </row>
    <row r="95" spans="8:26">
      <c r="H95" s="139" t="s">
        <v>85</v>
      </c>
      <c r="I95" s="43" t="s">
        <v>74</v>
      </c>
      <c r="J95" s="11">
        <v>3</v>
      </c>
      <c r="K95" s="46">
        <v>4</v>
      </c>
      <c r="L95" s="12">
        <v>0.05</v>
      </c>
      <c r="M95" s="46">
        <v>11</v>
      </c>
      <c r="N95" s="12">
        <v>0.13750000000000001</v>
      </c>
      <c r="O95" s="46">
        <v>15</v>
      </c>
      <c r="P95" s="12">
        <v>0.1875</v>
      </c>
      <c r="Q95" s="46">
        <f>+(J95*K95+J96*K96+J97*K97+J98*K98)/40</f>
        <v>4.4749999999999996</v>
      </c>
      <c r="R95">
        <f>+(J95*M95+J96*M96+J97*M97+J98*M98)/40</f>
        <v>4.0250000000000004</v>
      </c>
      <c r="S95" s="48">
        <v>6.0617343322673822E-2</v>
      </c>
      <c r="T95" s="34">
        <f t="shared" si="2"/>
        <v>0.92188054508794437</v>
      </c>
      <c r="U95" cm="1">
        <f t="array" ref="U95">[1]!FISHERTEST(W95:X98)</f>
        <v>2.5342754986595035E-13</v>
      </c>
      <c r="V95" cm="1">
        <f t="array" ref="V95">[1]!FISHERTEST(Y95:Z98)</f>
        <v>3.3517663479534191E-4</v>
      </c>
      <c r="W95" s="46">
        <v>4</v>
      </c>
      <c r="X95" s="45">
        <f t="shared" si="3"/>
        <v>36</v>
      </c>
      <c r="Y95" s="46">
        <v>11</v>
      </c>
      <c r="Z95" s="45">
        <f t="shared" si="3"/>
        <v>29</v>
      </c>
    </row>
    <row r="96" spans="8:26">
      <c r="H96" s="136"/>
      <c r="I96" s="43" t="s">
        <v>75</v>
      </c>
      <c r="J96" s="11">
        <v>5</v>
      </c>
      <c r="K96" s="46">
        <v>29</v>
      </c>
      <c r="L96" s="12">
        <v>0.36249999999999999</v>
      </c>
      <c r="M96" s="46">
        <v>18</v>
      </c>
      <c r="N96" s="12">
        <v>0.22500000000000001</v>
      </c>
      <c r="O96" s="46">
        <v>47</v>
      </c>
      <c r="P96" s="12">
        <v>0.58750000000000002</v>
      </c>
      <c r="Q96" s="46"/>
      <c r="S96" s="48"/>
      <c r="T96" s="34">
        <f t="shared" si="2"/>
        <v>3.8654930319864333E-2</v>
      </c>
      <c r="W96" s="46">
        <v>29</v>
      </c>
      <c r="X96" s="45">
        <f t="shared" si="3"/>
        <v>11</v>
      </c>
      <c r="Y96" s="46">
        <v>18</v>
      </c>
      <c r="Z96" s="45">
        <f t="shared" si="3"/>
        <v>22</v>
      </c>
    </row>
    <row r="97" spans="8:26">
      <c r="H97" s="136"/>
      <c r="I97" s="43" t="s">
        <v>76</v>
      </c>
      <c r="J97" s="11">
        <v>4</v>
      </c>
      <c r="K97" s="46">
        <v>5</v>
      </c>
      <c r="L97" s="12">
        <v>6.25E-2</v>
      </c>
      <c r="M97" s="46">
        <v>9</v>
      </c>
      <c r="N97" s="12">
        <v>0.1125</v>
      </c>
      <c r="O97" s="46">
        <v>14</v>
      </c>
      <c r="P97" s="12">
        <v>0.17499999999999999</v>
      </c>
      <c r="Q97" s="46"/>
      <c r="S97" s="48"/>
      <c r="T97" s="34">
        <f t="shared" si="2"/>
        <v>0.79736618348825283</v>
      </c>
      <c r="W97" s="46">
        <v>5</v>
      </c>
      <c r="X97" s="45">
        <f t="shared" si="3"/>
        <v>35</v>
      </c>
      <c r="Y97" s="46">
        <v>9</v>
      </c>
      <c r="Z97" s="45">
        <f t="shared" si="3"/>
        <v>31</v>
      </c>
    </row>
    <row r="98" spans="8:26">
      <c r="H98" s="136"/>
      <c r="I98" s="43" t="s">
        <v>77</v>
      </c>
      <c r="J98" s="11">
        <v>1</v>
      </c>
      <c r="K98" s="46">
        <v>2</v>
      </c>
      <c r="L98" s="12">
        <v>2.5000000000000001E-2</v>
      </c>
      <c r="M98" s="46">
        <v>2</v>
      </c>
      <c r="N98" s="12">
        <v>2.5000000000000001E-2</v>
      </c>
      <c r="O98" s="46">
        <v>4</v>
      </c>
      <c r="P98" s="12">
        <v>0.05</v>
      </c>
      <c r="Q98" s="46"/>
      <c r="S98" s="48"/>
      <c r="T98" s="34">
        <f t="shared" si="2"/>
        <v>0.5</v>
      </c>
      <c r="W98" s="46">
        <v>2</v>
      </c>
      <c r="X98" s="45">
        <f t="shared" si="3"/>
        <v>38</v>
      </c>
      <c r="Y98" s="46">
        <v>2</v>
      </c>
      <c r="Z98" s="45">
        <f t="shared" si="3"/>
        <v>38</v>
      </c>
    </row>
    <row r="99" spans="8:26">
      <c r="H99" s="135" t="s">
        <v>86</v>
      </c>
      <c r="I99" s="42" t="s">
        <v>74</v>
      </c>
      <c r="J99" s="30">
        <v>3</v>
      </c>
      <c r="K99" s="45">
        <v>2</v>
      </c>
      <c r="L99" s="31">
        <v>2.5000000000000001E-2</v>
      </c>
      <c r="M99" s="45">
        <v>8</v>
      </c>
      <c r="N99" s="31">
        <v>0.1</v>
      </c>
      <c r="O99" s="45">
        <v>10</v>
      </c>
      <c r="P99" s="31">
        <v>0.125</v>
      </c>
      <c r="Q99" s="45">
        <f>+(J99*K99+J100*K100+J101*K101+J102*K102)/40</f>
        <v>4.5250000000000004</v>
      </c>
      <c r="R99" s="32">
        <f>+(J99*M99+J100*M100+J101*M101+J102*M102)/40</f>
        <v>4.05</v>
      </c>
      <c r="S99" s="49">
        <v>0.14141562522977635</v>
      </c>
      <c r="T99" s="33">
        <f t="shared" si="2"/>
        <v>0.92425300379788999</v>
      </c>
      <c r="U99" cm="1">
        <f t="array" ref="U99">[1]!FISHERTEST(W99:X102)</f>
        <v>4.1874439297677544E-14</v>
      </c>
      <c r="V99" cm="1">
        <f t="array" ref="V99">[1]!FISHERTEST(Y99:Z102)</f>
        <v>2.0301632120134916E-5</v>
      </c>
      <c r="W99" s="45">
        <v>2</v>
      </c>
      <c r="X99" s="45">
        <f t="shared" si="3"/>
        <v>38</v>
      </c>
      <c r="Y99" s="45">
        <v>8</v>
      </c>
      <c r="Z99" s="45">
        <f t="shared" si="3"/>
        <v>32</v>
      </c>
    </row>
    <row r="100" spans="8:26">
      <c r="H100" s="136"/>
      <c r="I100" s="43" t="s">
        <v>75</v>
      </c>
      <c r="J100" s="11">
        <v>5</v>
      </c>
      <c r="K100" s="46">
        <v>29</v>
      </c>
      <c r="L100" s="12">
        <v>0.36249999999999999</v>
      </c>
      <c r="M100" s="46">
        <v>22</v>
      </c>
      <c r="N100" s="12">
        <v>0.27500000000000002</v>
      </c>
      <c r="O100" s="46">
        <v>51</v>
      </c>
      <c r="P100" s="12">
        <v>0.63749999999999996</v>
      </c>
      <c r="Q100" s="46"/>
      <c r="S100" s="48"/>
      <c r="T100" s="34">
        <f t="shared" si="2"/>
        <v>0.12482870708050775</v>
      </c>
      <c r="W100" s="46">
        <v>29</v>
      </c>
      <c r="X100" s="45">
        <f t="shared" si="3"/>
        <v>11</v>
      </c>
      <c r="Y100" s="46">
        <v>22</v>
      </c>
      <c r="Z100" s="45">
        <f t="shared" si="3"/>
        <v>18</v>
      </c>
    </row>
    <row r="101" spans="8:26">
      <c r="H101" s="136"/>
      <c r="I101" s="43" t="s">
        <v>76</v>
      </c>
      <c r="J101" s="11">
        <v>4</v>
      </c>
      <c r="K101" s="46">
        <v>7</v>
      </c>
      <c r="L101" s="12">
        <v>8.7499999999999994E-2</v>
      </c>
      <c r="M101" s="46">
        <v>6</v>
      </c>
      <c r="N101" s="12">
        <v>7.4999999999999997E-2</v>
      </c>
      <c r="O101" s="46">
        <v>13</v>
      </c>
      <c r="P101" s="12">
        <v>0.16250000000000001</v>
      </c>
      <c r="Q101" s="46"/>
      <c r="S101" s="48"/>
      <c r="T101" s="34">
        <f t="shared" si="2"/>
        <v>0.4151568000564676</v>
      </c>
      <c r="W101" s="46">
        <v>7</v>
      </c>
      <c r="X101" s="45">
        <f t="shared" si="3"/>
        <v>33</v>
      </c>
      <c r="Y101" s="46">
        <v>6</v>
      </c>
      <c r="Z101" s="45">
        <f t="shared" si="3"/>
        <v>34</v>
      </c>
    </row>
    <row r="102" spans="8:26">
      <c r="H102" s="137"/>
      <c r="I102" s="44" t="s">
        <v>77</v>
      </c>
      <c r="J102" s="39">
        <v>1</v>
      </c>
      <c r="K102" s="47">
        <v>2</v>
      </c>
      <c r="L102" s="40">
        <v>2.5000000000000001E-2</v>
      </c>
      <c r="M102" s="47">
        <v>4</v>
      </c>
      <c r="N102" s="40">
        <v>0.05</v>
      </c>
      <c r="O102" s="47">
        <v>6</v>
      </c>
      <c r="P102" s="40">
        <v>7.4999999999999997E-2</v>
      </c>
      <c r="Q102" s="47"/>
      <c r="R102" s="37"/>
      <c r="S102" s="50"/>
      <c r="T102" s="41">
        <f t="shared" si="2"/>
        <v>0.72584691565732606</v>
      </c>
      <c r="W102" s="47">
        <v>2</v>
      </c>
      <c r="X102" s="45">
        <f t="shared" si="3"/>
        <v>38</v>
      </c>
      <c r="Y102" s="47">
        <v>4</v>
      </c>
      <c r="Z102" s="45">
        <f t="shared" si="3"/>
        <v>36</v>
      </c>
    </row>
    <row r="103" spans="8:26">
      <c r="H103" s="139" t="s">
        <v>87</v>
      </c>
      <c r="I103" s="43" t="s">
        <v>74</v>
      </c>
      <c r="J103" s="11">
        <v>3</v>
      </c>
      <c r="K103" s="46">
        <v>4</v>
      </c>
      <c r="L103" s="12">
        <v>0.05</v>
      </c>
      <c r="M103" s="46">
        <v>5</v>
      </c>
      <c r="N103" s="12">
        <v>6.25E-2</v>
      </c>
      <c r="O103" s="46">
        <v>9</v>
      </c>
      <c r="P103" s="12">
        <v>0.1125</v>
      </c>
      <c r="Q103" s="46">
        <f>+(J103*K103+J104*K104+J105*K105)/40</f>
        <v>4.7750000000000004</v>
      </c>
      <c r="R103">
        <f>+(J103*M103+J104*M104+J105*M105)/40</f>
        <v>4.55</v>
      </c>
      <c r="S103" s="48">
        <v>4.7055642615566329E-2</v>
      </c>
      <c r="T103" s="34">
        <f t="shared" si="2"/>
        <v>0.59878193356763054</v>
      </c>
      <c r="U103" cm="1">
        <f t="array" ref="U103">[1]!FISHERTEST(W103:X105)</f>
        <v>1.5246924230000181E-19</v>
      </c>
      <c r="V103" cm="1">
        <f t="array" ref="V103">[1]!FISHERTEST(Y103:Z105)</f>
        <v>1.8048420250537316E-7</v>
      </c>
      <c r="W103" s="46">
        <v>4</v>
      </c>
      <c r="X103" s="45">
        <f t="shared" si="3"/>
        <v>36</v>
      </c>
      <c r="Y103" s="46">
        <v>5</v>
      </c>
      <c r="Z103" s="45">
        <f t="shared" si="3"/>
        <v>35</v>
      </c>
    </row>
    <row r="104" spans="8:26">
      <c r="H104" s="136"/>
      <c r="I104" s="43" t="s">
        <v>75</v>
      </c>
      <c r="J104" s="11">
        <v>5</v>
      </c>
      <c r="K104" s="46">
        <v>35</v>
      </c>
      <c r="L104" s="12">
        <v>0.4375</v>
      </c>
      <c r="M104" s="46">
        <v>27</v>
      </c>
      <c r="N104" s="12">
        <v>0.33750000000000002</v>
      </c>
      <c r="O104" s="46">
        <v>62</v>
      </c>
      <c r="P104" s="12">
        <v>0.77500000000000002</v>
      </c>
      <c r="Q104" s="46"/>
      <c r="S104" s="48"/>
      <c r="T104" s="34">
        <f t="shared" si="2"/>
        <v>6.494131443824025E-2</v>
      </c>
      <c r="W104" s="46">
        <v>35</v>
      </c>
      <c r="X104" s="45">
        <f t="shared" si="3"/>
        <v>5</v>
      </c>
      <c r="Y104" s="46">
        <v>27</v>
      </c>
      <c r="Z104" s="45">
        <f t="shared" si="3"/>
        <v>13</v>
      </c>
    </row>
    <row r="105" spans="8:26">
      <c r="H105" s="136"/>
      <c r="I105" s="43" t="s">
        <v>76</v>
      </c>
      <c r="J105" s="11">
        <v>4</v>
      </c>
      <c r="K105" s="46">
        <v>1</v>
      </c>
      <c r="L105" s="12">
        <v>1.2500000000000001E-2</v>
      </c>
      <c r="M105" s="52">
        <v>8</v>
      </c>
      <c r="N105" s="12">
        <v>0.1</v>
      </c>
      <c r="O105" s="46">
        <v>9</v>
      </c>
      <c r="P105" s="12">
        <v>0.1125</v>
      </c>
      <c r="Q105" s="46"/>
      <c r="S105" s="48"/>
      <c r="T105" s="34">
        <f t="shared" si="2"/>
        <v>0.96005879745313816</v>
      </c>
      <c r="W105" s="46">
        <v>1</v>
      </c>
      <c r="X105" s="45">
        <f t="shared" si="3"/>
        <v>39</v>
      </c>
      <c r="Y105" s="52">
        <v>8</v>
      </c>
      <c r="Z105" s="45">
        <f t="shared" si="3"/>
        <v>32</v>
      </c>
    </row>
    <row r="106" spans="8:26">
      <c r="H106" s="135" t="s">
        <v>88</v>
      </c>
      <c r="I106" s="42" t="s">
        <v>74</v>
      </c>
      <c r="J106" s="30">
        <v>3</v>
      </c>
      <c r="K106" s="45"/>
      <c r="L106" s="31">
        <v>0</v>
      </c>
      <c r="M106" s="45">
        <v>6</v>
      </c>
      <c r="N106" s="31">
        <v>7.4999999999999997E-2</v>
      </c>
      <c r="O106" s="45">
        <v>6</v>
      </c>
      <c r="P106" s="31">
        <v>7.4999999999999997E-2</v>
      </c>
      <c r="Q106" s="45">
        <f>+(J106*K106+J107*K107+J108*K108)/40</f>
        <v>4.95</v>
      </c>
      <c r="R106" s="32">
        <f>+(J106*M106+J107*M107+J108*M108)/40</f>
        <v>4.55</v>
      </c>
      <c r="S106" s="49">
        <v>8.5233729752683084E-3</v>
      </c>
      <c r="T106" s="33">
        <f t="shared" si="2"/>
        <v>0.96414073174578296</v>
      </c>
      <c r="U106" cm="1">
        <f t="array" ref="U106">[1]!FISHERTEST(W106:X108)</f>
        <v>3.1949229191198662E-26</v>
      </c>
      <c r="V106" cm="1">
        <f t="array" ref="V106">[1]!FISHERTEST(Y106:Z108)</f>
        <v>1.6118665650604405E-8</v>
      </c>
      <c r="W106" s="45">
        <v>0</v>
      </c>
      <c r="X106" s="45">
        <f t="shared" si="3"/>
        <v>40</v>
      </c>
      <c r="Y106" s="45">
        <v>6</v>
      </c>
      <c r="Z106" s="45">
        <f t="shared" si="3"/>
        <v>34</v>
      </c>
    </row>
    <row r="107" spans="8:26">
      <c r="H107" s="136"/>
      <c r="I107" s="43" t="s">
        <v>75</v>
      </c>
      <c r="J107" s="11">
        <v>5</v>
      </c>
      <c r="K107" s="46">
        <v>38</v>
      </c>
      <c r="L107" s="12">
        <v>0.47499999999999998</v>
      </c>
      <c r="M107" s="46">
        <v>28</v>
      </c>
      <c r="N107" s="12">
        <v>0.35</v>
      </c>
      <c r="O107" s="46">
        <v>66</v>
      </c>
      <c r="P107" s="12">
        <v>0.82499999999999996</v>
      </c>
      <c r="Q107" s="46"/>
      <c r="S107" s="48"/>
      <c r="T107" s="34">
        <f t="shared" si="2"/>
        <v>1.8734078538752863E-2</v>
      </c>
      <c r="W107" s="46">
        <v>38</v>
      </c>
      <c r="X107" s="45">
        <f t="shared" si="3"/>
        <v>2</v>
      </c>
      <c r="Y107" s="46">
        <v>28</v>
      </c>
      <c r="Z107" s="45">
        <f t="shared" si="3"/>
        <v>12</v>
      </c>
    </row>
    <row r="108" spans="8:26">
      <c r="H108" s="137"/>
      <c r="I108" s="44" t="s">
        <v>76</v>
      </c>
      <c r="J108" s="39">
        <v>4</v>
      </c>
      <c r="K108" s="47">
        <v>2</v>
      </c>
      <c r="L108" s="40">
        <v>2.5000000000000001E-2</v>
      </c>
      <c r="M108" s="51">
        <v>6</v>
      </c>
      <c r="N108" s="40">
        <v>7.4999999999999997E-2</v>
      </c>
      <c r="O108" s="47">
        <v>8</v>
      </c>
      <c r="P108" s="40">
        <v>0.1</v>
      </c>
      <c r="Q108" s="47"/>
      <c r="R108" s="37"/>
      <c r="S108" s="50"/>
      <c r="T108" s="41">
        <f t="shared" si="2"/>
        <v>0.85407972742810567</v>
      </c>
      <c r="W108" s="47">
        <v>2</v>
      </c>
      <c r="X108" s="45">
        <f t="shared" si="3"/>
        <v>38</v>
      </c>
      <c r="Y108" s="51">
        <v>6</v>
      </c>
      <c r="Z108" s="45">
        <f t="shared" si="3"/>
        <v>34</v>
      </c>
    </row>
    <row r="109" spans="8:26">
      <c r="H109" s="139" t="s">
        <v>89</v>
      </c>
      <c r="I109" s="43" t="s">
        <v>74</v>
      </c>
      <c r="J109" s="11">
        <v>3</v>
      </c>
      <c r="K109" s="46">
        <v>5</v>
      </c>
      <c r="L109" s="12">
        <v>6.25E-2</v>
      </c>
      <c r="M109" s="46">
        <v>11</v>
      </c>
      <c r="N109" s="12">
        <v>0.13750000000000001</v>
      </c>
      <c r="O109" s="46">
        <v>16</v>
      </c>
      <c r="P109" s="12">
        <v>0.2</v>
      </c>
      <c r="Q109" s="46">
        <f>+(J109*K109+J110*K110+J111*K111+J112*K112)/40</f>
        <v>4.4249999999999998</v>
      </c>
      <c r="R109">
        <f>+(J109*M109+J110*M110+J111*M111+J112*M112)/40</f>
        <v>3.875</v>
      </c>
      <c r="S109" s="48">
        <v>0.13960148321806781</v>
      </c>
      <c r="T109" s="34">
        <f t="shared" si="2"/>
        <v>0.88216004328548125</v>
      </c>
      <c r="U109" cm="1">
        <f t="array" ref="U109">[1]!FISHERTEST(W109:X112)</f>
        <v>4.6716227172095797E-12</v>
      </c>
      <c r="V109" cm="1">
        <f t="array" ref="V109">[1]!FISHERTEST(Y109:Z112)</f>
        <v>2.3678555412722981E-3</v>
      </c>
      <c r="W109" s="46">
        <v>5</v>
      </c>
      <c r="X109" s="45">
        <f t="shared" si="3"/>
        <v>35</v>
      </c>
      <c r="Y109" s="46">
        <v>11</v>
      </c>
      <c r="Z109" s="45">
        <f t="shared" si="3"/>
        <v>29</v>
      </c>
    </row>
    <row r="110" spans="8:26">
      <c r="H110" s="136"/>
      <c r="I110" s="43" t="s">
        <v>75</v>
      </c>
      <c r="J110" s="11">
        <v>5</v>
      </c>
      <c r="K110" s="46">
        <v>28</v>
      </c>
      <c r="L110" s="12">
        <v>0.35</v>
      </c>
      <c r="M110" s="46">
        <v>18</v>
      </c>
      <c r="N110" s="12">
        <v>0.22500000000000001</v>
      </c>
      <c r="O110" s="46">
        <v>46</v>
      </c>
      <c r="P110" s="12">
        <v>0.57499999999999996</v>
      </c>
      <c r="Q110" s="46"/>
      <c r="S110" s="48"/>
      <c r="T110" s="34">
        <f t="shared" si="2"/>
        <v>5.4884469891603671E-2</v>
      </c>
      <c r="W110" s="46">
        <v>28</v>
      </c>
      <c r="X110" s="45">
        <f t="shared" si="3"/>
        <v>12</v>
      </c>
      <c r="Y110" s="46">
        <v>18</v>
      </c>
      <c r="Z110" s="45">
        <f t="shared" si="3"/>
        <v>22</v>
      </c>
    </row>
    <row r="111" spans="8:26">
      <c r="H111" s="136"/>
      <c r="I111" s="43" t="s">
        <v>76</v>
      </c>
      <c r="J111" s="11">
        <v>4</v>
      </c>
      <c r="K111" s="46">
        <v>5</v>
      </c>
      <c r="L111" s="12">
        <v>6.25E-2</v>
      </c>
      <c r="M111" s="46">
        <v>7</v>
      </c>
      <c r="N111" s="12">
        <v>8.7499999999999994E-2</v>
      </c>
      <c r="O111" s="46">
        <v>12</v>
      </c>
      <c r="P111" s="12">
        <v>0.15</v>
      </c>
      <c r="Q111" s="46"/>
      <c r="S111" s="48"/>
      <c r="T111" s="34">
        <f t="shared" si="2"/>
        <v>0.67104749028575883</v>
      </c>
      <c r="W111" s="46">
        <v>5</v>
      </c>
      <c r="X111" s="45">
        <f t="shared" si="3"/>
        <v>35</v>
      </c>
      <c r="Y111" s="46">
        <v>7</v>
      </c>
      <c r="Z111" s="45">
        <f t="shared" si="3"/>
        <v>33</v>
      </c>
    </row>
    <row r="112" spans="8:26">
      <c r="H112" s="136"/>
      <c r="I112" s="43" t="s">
        <v>77</v>
      </c>
      <c r="J112" s="11">
        <v>1</v>
      </c>
      <c r="K112" s="46">
        <v>2</v>
      </c>
      <c r="L112" s="12">
        <v>2.5000000000000001E-2</v>
      </c>
      <c r="M112" s="46">
        <v>4</v>
      </c>
      <c r="N112" s="12">
        <v>0.05</v>
      </c>
      <c r="O112" s="46">
        <v>6</v>
      </c>
      <c r="P112" s="12">
        <v>7.4999999999999997E-2</v>
      </c>
      <c r="Q112" s="46"/>
      <c r="S112" s="48"/>
      <c r="T112" s="34">
        <f t="shared" si="2"/>
        <v>0.72584691565732606</v>
      </c>
      <c r="W112" s="46">
        <v>2</v>
      </c>
      <c r="X112" s="45">
        <f t="shared" si="3"/>
        <v>38</v>
      </c>
      <c r="Y112" s="46">
        <v>4</v>
      </c>
      <c r="Z112" s="45">
        <f t="shared" si="3"/>
        <v>36</v>
      </c>
    </row>
    <row r="113" spans="8:26">
      <c r="H113" s="135" t="s">
        <v>90</v>
      </c>
      <c r="I113" s="42" t="s">
        <v>74</v>
      </c>
      <c r="J113" s="30">
        <v>3</v>
      </c>
      <c r="K113" s="45">
        <v>4</v>
      </c>
      <c r="L113" s="31">
        <v>0.05</v>
      </c>
      <c r="M113" s="45">
        <v>8</v>
      </c>
      <c r="N113" s="31">
        <v>0.1</v>
      </c>
      <c r="O113" s="45">
        <v>12</v>
      </c>
      <c r="P113" s="31">
        <v>0.15</v>
      </c>
      <c r="Q113" s="45">
        <f>+(J113*K113+J114*K114+J115*K115+J116*K116)/40</f>
        <v>4.6749999999999998</v>
      </c>
      <c r="R113" s="32">
        <f>+(J113*M113+J114*M114+J115*M115+J116*M116)/40</f>
        <v>4.1749999999999998</v>
      </c>
      <c r="S113" s="49">
        <v>8.8588771617137227E-2</v>
      </c>
      <c r="T113" s="33">
        <f t="shared" si="2"/>
        <v>0.81208745625565082</v>
      </c>
      <c r="U113" cm="1">
        <f t="array" ref="U113">[1]!FISHERTEST(W113:X116)</f>
        <v>1.5252103209707578E-17</v>
      </c>
      <c r="V113" cm="1">
        <f t="array" ref="V113">[1]!FISHERTEST(Y113:Z116)</f>
        <v>1.2629677774280343E-5</v>
      </c>
      <c r="W113" s="45">
        <v>4</v>
      </c>
      <c r="X113" s="45">
        <f t="shared" si="3"/>
        <v>36</v>
      </c>
      <c r="Y113" s="45">
        <v>8</v>
      </c>
      <c r="Z113" s="45">
        <f t="shared" si="3"/>
        <v>32</v>
      </c>
    </row>
    <row r="114" spans="8:26">
      <c r="H114" s="136"/>
      <c r="I114" s="43" t="s">
        <v>75</v>
      </c>
      <c r="J114" s="11">
        <v>5</v>
      </c>
      <c r="K114" s="46">
        <v>31</v>
      </c>
      <c r="L114" s="12">
        <v>0.38750000000000001</v>
      </c>
      <c r="M114" s="46">
        <v>21</v>
      </c>
      <c r="N114" s="12">
        <v>0.26250000000000001</v>
      </c>
      <c r="O114" s="46">
        <v>52</v>
      </c>
      <c r="P114" s="12">
        <v>0.65</v>
      </c>
      <c r="Q114" s="46"/>
      <c r="S114" s="48"/>
      <c r="T114" s="34">
        <f t="shared" si="2"/>
        <v>4.8710844638171658E-2</v>
      </c>
      <c r="W114" s="46">
        <v>31</v>
      </c>
      <c r="X114" s="45">
        <f t="shared" si="3"/>
        <v>9</v>
      </c>
      <c r="Y114" s="46">
        <v>21</v>
      </c>
      <c r="Z114" s="45">
        <f t="shared" si="3"/>
        <v>19</v>
      </c>
    </row>
    <row r="115" spans="8:26">
      <c r="H115" s="136"/>
      <c r="I115" s="43" t="s">
        <v>76</v>
      </c>
      <c r="J115" s="11">
        <v>4</v>
      </c>
      <c r="K115" s="46">
        <v>5</v>
      </c>
      <c r="L115" s="12">
        <v>6.25E-2</v>
      </c>
      <c r="M115" s="46">
        <v>9</v>
      </c>
      <c r="N115" s="12">
        <v>0.1125</v>
      </c>
      <c r="O115" s="46">
        <v>14</v>
      </c>
      <c r="P115" s="12">
        <v>0.17499999999999999</v>
      </c>
      <c r="Q115" s="46"/>
      <c r="S115" s="48"/>
      <c r="T115" s="34">
        <f t="shared" si="2"/>
        <v>0.79736618348825283</v>
      </c>
      <c r="W115" s="46">
        <v>5</v>
      </c>
      <c r="X115" s="45">
        <f t="shared" si="3"/>
        <v>35</v>
      </c>
      <c r="Y115" s="46">
        <v>9</v>
      </c>
      <c r="Z115" s="45">
        <f t="shared" si="3"/>
        <v>31</v>
      </c>
    </row>
    <row r="116" spans="8:26">
      <c r="H116" s="137"/>
      <c r="I116" s="44" t="s">
        <v>77</v>
      </c>
      <c r="J116" s="39">
        <v>1</v>
      </c>
      <c r="K116" s="47"/>
      <c r="L116" s="40">
        <v>0</v>
      </c>
      <c r="M116" s="47">
        <v>2</v>
      </c>
      <c r="N116" s="40">
        <v>2.5000000000000001E-2</v>
      </c>
      <c r="O116" s="47">
        <v>2</v>
      </c>
      <c r="P116" s="40">
        <v>2.5000000000000001E-2</v>
      </c>
      <c r="Q116" s="47"/>
      <c r="R116" s="37"/>
      <c r="S116" s="50"/>
      <c r="T116" s="41">
        <f t="shared" si="2"/>
        <v>0.84440766558869107</v>
      </c>
      <c r="W116" s="47">
        <v>0</v>
      </c>
      <c r="X116" s="45">
        <f t="shared" si="3"/>
        <v>40</v>
      </c>
      <c r="Y116" s="47">
        <v>2</v>
      </c>
      <c r="Z116" s="45">
        <f t="shared" si="3"/>
        <v>38</v>
      </c>
    </row>
    <row r="117" spans="8:26">
      <c r="H117" s="139" t="s">
        <v>91</v>
      </c>
      <c r="I117" s="43" t="s">
        <v>74</v>
      </c>
      <c r="J117" s="11">
        <v>3</v>
      </c>
      <c r="K117" s="46">
        <v>4</v>
      </c>
      <c r="L117" s="12">
        <v>0.05</v>
      </c>
      <c r="M117" s="46">
        <v>8</v>
      </c>
      <c r="N117" s="12">
        <v>0.1</v>
      </c>
      <c r="O117" s="46">
        <v>12</v>
      </c>
      <c r="P117" s="12">
        <v>0.15</v>
      </c>
      <c r="Q117" s="46">
        <f>+(J117*K117+J118*K118+J119*K119+J120*K120)/40</f>
        <v>4.6749999999999998</v>
      </c>
      <c r="R117">
        <f>+(J117*M117+J118*M118+J119*M119+J120*M120)/40</f>
        <v>4.2750000000000004</v>
      </c>
      <c r="S117" s="48">
        <v>0.13662322754019604</v>
      </c>
      <c r="T117" s="34">
        <f t="shared" si="2"/>
        <v>0.81208745625565082</v>
      </c>
      <c r="U117" cm="1">
        <f t="array" ref="U117">[1]!FISHERTEST(W117:X120)</f>
        <v>1.5252103209707578E-17</v>
      </c>
      <c r="V117" cm="1">
        <f t="array" ref="V117">[1]!FISHERTEST(Y117:Z120)</f>
        <v>5.1152365534836934E-7</v>
      </c>
      <c r="W117" s="46">
        <v>4</v>
      </c>
      <c r="X117" s="45">
        <f t="shared" si="3"/>
        <v>36</v>
      </c>
      <c r="Y117" s="46">
        <v>8</v>
      </c>
      <c r="Z117" s="45">
        <f t="shared" si="3"/>
        <v>32</v>
      </c>
    </row>
    <row r="118" spans="8:26">
      <c r="H118" s="136"/>
      <c r="I118" s="43" t="s">
        <v>75</v>
      </c>
      <c r="J118" s="11">
        <v>5</v>
      </c>
      <c r="K118" s="46">
        <v>31</v>
      </c>
      <c r="L118" s="12">
        <v>0.38750000000000001</v>
      </c>
      <c r="M118" s="46">
        <v>22</v>
      </c>
      <c r="N118" s="12">
        <v>0.27500000000000002</v>
      </c>
      <c r="O118" s="46">
        <v>53</v>
      </c>
      <c r="P118" s="12">
        <v>0.66249999999999998</v>
      </c>
      <c r="Q118" s="46"/>
      <c r="S118" s="48"/>
      <c r="T118" s="34">
        <f t="shared" si="2"/>
        <v>6.6199378514585239E-2</v>
      </c>
      <c r="W118" s="46">
        <v>31</v>
      </c>
      <c r="X118" s="45">
        <f t="shared" si="3"/>
        <v>9</v>
      </c>
      <c r="Y118" s="46">
        <v>22</v>
      </c>
      <c r="Z118" s="45">
        <f t="shared" si="3"/>
        <v>18</v>
      </c>
    </row>
    <row r="119" spans="8:26">
      <c r="H119" s="136"/>
      <c r="I119" s="43" t="s">
        <v>76</v>
      </c>
      <c r="J119" s="11">
        <v>4</v>
      </c>
      <c r="K119" s="46">
        <v>5</v>
      </c>
      <c r="L119" s="12">
        <v>6.25E-2</v>
      </c>
      <c r="M119" s="46">
        <v>9</v>
      </c>
      <c r="N119" s="12">
        <v>0.1125</v>
      </c>
      <c r="O119" s="46">
        <v>14</v>
      </c>
      <c r="P119" s="12">
        <v>0.17499999999999999</v>
      </c>
      <c r="Q119" s="46"/>
      <c r="S119" s="48"/>
      <c r="T119" s="34">
        <f t="shared" si="2"/>
        <v>0.79736618348825283</v>
      </c>
      <c r="W119" s="46">
        <v>5</v>
      </c>
      <c r="X119" s="45">
        <f t="shared" si="3"/>
        <v>35</v>
      </c>
      <c r="Y119" s="46">
        <v>9</v>
      </c>
      <c r="Z119" s="45">
        <f t="shared" si="3"/>
        <v>31</v>
      </c>
    </row>
    <row r="120" spans="8:26">
      <c r="H120" s="136"/>
      <c r="I120" s="43" t="s">
        <v>77</v>
      </c>
      <c r="J120" s="11">
        <v>1</v>
      </c>
      <c r="K120" s="46"/>
      <c r="L120" s="12">
        <v>0</v>
      </c>
      <c r="M120" s="46">
        <v>1</v>
      </c>
      <c r="N120" s="12">
        <v>1.2500000000000001E-2</v>
      </c>
      <c r="O120" s="46">
        <v>1</v>
      </c>
      <c r="P120" s="12">
        <v>1.2500000000000001E-2</v>
      </c>
      <c r="Q120" s="46"/>
      <c r="S120" s="48"/>
      <c r="T120" s="34">
        <f t="shared" si="2"/>
        <v>0.76163385645379156</v>
      </c>
      <c r="W120" s="46">
        <v>0</v>
      </c>
      <c r="X120" s="45">
        <f t="shared" si="3"/>
        <v>40</v>
      </c>
      <c r="Y120" s="46">
        <v>1</v>
      </c>
      <c r="Z120" s="45">
        <f t="shared" si="3"/>
        <v>39</v>
      </c>
    </row>
    <row r="121" spans="8:26">
      <c r="H121" s="135" t="s">
        <v>92</v>
      </c>
      <c r="I121" s="42" t="s">
        <v>74</v>
      </c>
      <c r="J121" s="30">
        <v>3</v>
      </c>
      <c r="K121" s="45">
        <v>4</v>
      </c>
      <c r="L121" s="31">
        <v>0.05</v>
      </c>
      <c r="M121" s="45">
        <v>8</v>
      </c>
      <c r="N121" s="31">
        <v>0.1</v>
      </c>
      <c r="O121" s="45">
        <v>12</v>
      </c>
      <c r="P121" s="31">
        <v>0.15</v>
      </c>
      <c r="Q121" s="45">
        <f>+(J121*K121+J122*K122+J123*K123+J124*K124)/40</f>
        <v>4.625</v>
      </c>
      <c r="R121" s="32">
        <f>+(J121*M121+J122*M122+J123*M123+J124*M124)/40</f>
        <v>4.2249999999999996</v>
      </c>
      <c r="S121" s="49">
        <v>2.0058187832649496E-2</v>
      </c>
      <c r="T121" s="33">
        <f t="shared" si="2"/>
        <v>0.81208745625565082</v>
      </c>
      <c r="U121" cm="1">
        <f t="array" ref="U121">[1]!FISHERTEST(W121:X124)</f>
        <v>1.9807912008577962E-18</v>
      </c>
      <c r="V121" cm="1">
        <f t="array" ref="V121">[1]!FISHERTEST(Y121:Z124)</f>
        <v>6.1058092628330298E-6</v>
      </c>
      <c r="W121" s="45">
        <v>4</v>
      </c>
      <c r="X121" s="45">
        <f t="shared" si="3"/>
        <v>36</v>
      </c>
      <c r="Y121" s="45">
        <v>8</v>
      </c>
      <c r="Z121" s="45">
        <f t="shared" si="3"/>
        <v>32</v>
      </c>
    </row>
    <row r="122" spans="8:26">
      <c r="H122" s="136"/>
      <c r="I122" s="43" t="s">
        <v>75</v>
      </c>
      <c r="J122" s="11">
        <v>5</v>
      </c>
      <c r="K122" s="46">
        <v>32</v>
      </c>
      <c r="L122" s="12">
        <v>0.4</v>
      </c>
      <c r="M122" s="46">
        <v>20</v>
      </c>
      <c r="N122" s="12">
        <v>0.25</v>
      </c>
      <c r="O122" s="46">
        <v>52</v>
      </c>
      <c r="P122" s="12">
        <v>0.65</v>
      </c>
      <c r="Q122" s="46"/>
      <c r="S122" s="48"/>
      <c r="T122" s="34">
        <f t="shared" si="2"/>
        <v>2.3351670374665345E-2</v>
      </c>
      <c r="W122" s="46">
        <v>32</v>
      </c>
      <c r="X122" s="45">
        <f t="shared" si="3"/>
        <v>8</v>
      </c>
      <c r="Y122" s="46">
        <v>20</v>
      </c>
      <c r="Z122" s="45">
        <f t="shared" si="3"/>
        <v>20</v>
      </c>
    </row>
    <row r="123" spans="8:26">
      <c r="H123" s="136"/>
      <c r="I123" s="43" t="s">
        <v>76</v>
      </c>
      <c r="J123" s="11">
        <v>4</v>
      </c>
      <c r="K123" s="46">
        <v>3</v>
      </c>
      <c r="L123" s="12">
        <v>3.7499999999999999E-2</v>
      </c>
      <c r="M123" s="52">
        <v>11</v>
      </c>
      <c r="N123" s="12">
        <v>0.13750000000000001</v>
      </c>
      <c r="O123" s="46">
        <v>14</v>
      </c>
      <c r="P123" s="12">
        <v>0.17499999999999999</v>
      </c>
      <c r="Q123" s="46"/>
      <c r="S123" s="48"/>
      <c r="T123" s="34">
        <f t="shared" si="2"/>
        <v>0.95199380006011769</v>
      </c>
      <c r="W123" s="46">
        <v>3</v>
      </c>
      <c r="X123" s="45">
        <f t="shared" si="3"/>
        <v>37</v>
      </c>
      <c r="Y123" s="52">
        <v>11</v>
      </c>
      <c r="Z123" s="45">
        <f t="shared" si="3"/>
        <v>29</v>
      </c>
    </row>
    <row r="124" spans="8:26">
      <c r="H124" s="137"/>
      <c r="I124" s="44" t="s">
        <v>77</v>
      </c>
      <c r="J124" s="39">
        <v>1</v>
      </c>
      <c r="K124" s="47">
        <v>1</v>
      </c>
      <c r="L124" s="40">
        <v>1.2500000000000001E-2</v>
      </c>
      <c r="M124" s="47">
        <v>1</v>
      </c>
      <c r="N124" s="40">
        <v>1.2500000000000001E-2</v>
      </c>
      <c r="O124" s="47">
        <v>2</v>
      </c>
      <c r="P124" s="40">
        <v>2.5000000000000001E-2</v>
      </c>
      <c r="Q124" s="47"/>
      <c r="R124" s="37"/>
      <c r="S124" s="50"/>
      <c r="T124" s="41">
        <f t="shared" si="2"/>
        <v>0.5</v>
      </c>
      <c r="W124" s="47">
        <v>1</v>
      </c>
      <c r="X124" s="45">
        <f t="shared" si="3"/>
        <v>39</v>
      </c>
      <c r="Y124" s="47">
        <v>1</v>
      </c>
      <c r="Z124" s="45">
        <f t="shared" si="3"/>
        <v>39</v>
      </c>
    </row>
    <row r="125" spans="8:26">
      <c r="H125" s="139" t="s">
        <v>93</v>
      </c>
      <c r="I125" s="43" t="s">
        <v>74</v>
      </c>
      <c r="J125" s="11">
        <v>3</v>
      </c>
      <c r="K125" s="46">
        <v>4</v>
      </c>
      <c r="L125" s="12">
        <v>0.05</v>
      </c>
      <c r="M125" s="52">
        <v>11</v>
      </c>
      <c r="N125" s="12">
        <v>0.13750000000000001</v>
      </c>
      <c r="O125" s="46">
        <v>15</v>
      </c>
      <c r="P125" s="12">
        <v>0.1875</v>
      </c>
      <c r="Q125" s="46">
        <f>+(J125*K125+J126*K126+J127*K127+J128*K128)/40</f>
        <v>4.45</v>
      </c>
      <c r="R125">
        <f>+(J125*M125+J126*M126+J127*M127+J128*M128)/40</f>
        <v>3.9</v>
      </c>
      <c r="S125" s="48">
        <v>2.3389519274236237E-3</v>
      </c>
      <c r="T125" s="34">
        <f t="shared" si="2"/>
        <v>0.92188054508794437</v>
      </c>
      <c r="U125" cm="1">
        <f t="array" ref="U125">[1]!FISHERTEST(W125:X128)</f>
        <v>2.114392820809277E-16</v>
      </c>
      <c r="V125" cm="1">
        <f t="array" ref="V125">[1]!FISHERTEST(Y125:Z128)</f>
        <v>5.7384266551674702E-3</v>
      </c>
      <c r="W125" s="46">
        <v>4</v>
      </c>
      <c r="X125" s="45">
        <f t="shared" si="3"/>
        <v>36</v>
      </c>
      <c r="Y125" s="52">
        <v>11</v>
      </c>
      <c r="Z125" s="45">
        <f t="shared" si="3"/>
        <v>29</v>
      </c>
    </row>
    <row r="126" spans="8:26">
      <c r="H126" s="136"/>
      <c r="I126" s="43" t="s">
        <v>75</v>
      </c>
      <c r="J126" s="11">
        <v>5</v>
      </c>
      <c r="K126" s="52">
        <v>31</v>
      </c>
      <c r="L126" s="12">
        <v>0.38750000000000001</v>
      </c>
      <c r="M126" s="46">
        <v>16</v>
      </c>
      <c r="N126" s="12">
        <v>0.2</v>
      </c>
      <c r="O126" s="46">
        <v>47</v>
      </c>
      <c r="P126" s="12">
        <v>0.58750000000000002</v>
      </c>
      <c r="Q126" s="46"/>
      <c r="S126" s="48"/>
      <c r="T126" s="34">
        <f t="shared" si="2"/>
        <v>8.0007560859425286E-3</v>
      </c>
      <c r="W126" s="52">
        <v>31</v>
      </c>
      <c r="X126" s="45">
        <f t="shared" si="3"/>
        <v>9</v>
      </c>
      <c r="Y126" s="46">
        <v>16</v>
      </c>
      <c r="Z126" s="45">
        <f t="shared" si="3"/>
        <v>24</v>
      </c>
    </row>
    <row r="127" spans="8:26">
      <c r="H127" s="136"/>
      <c r="I127" s="43" t="s">
        <v>76</v>
      </c>
      <c r="J127" s="11">
        <v>4</v>
      </c>
      <c r="K127" s="46">
        <v>2</v>
      </c>
      <c r="L127" s="12">
        <v>2.5000000000000001E-2</v>
      </c>
      <c r="M127" s="46">
        <v>10</v>
      </c>
      <c r="N127" s="12">
        <v>0.125</v>
      </c>
      <c r="O127" s="46">
        <v>12</v>
      </c>
      <c r="P127" s="12">
        <v>0.15</v>
      </c>
      <c r="Q127" s="46"/>
      <c r="S127" s="48"/>
      <c r="T127" s="34">
        <f t="shared" si="2"/>
        <v>0.96173874976247042</v>
      </c>
      <c r="W127" s="46">
        <v>2</v>
      </c>
      <c r="X127" s="45">
        <f t="shared" si="3"/>
        <v>38</v>
      </c>
      <c r="Y127" s="46">
        <v>10</v>
      </c>
      <c r="Z127" s="45">
        <f t="shared" si="3"/>
        <v>30</v>
      </c>
    </row>
    <row r="128" spans="8:26">
      <c r="H128" s="136"/>
      <c r="I128" s="43" t="s">
        <v>77</v>
      </c>
      <c r="J128" s="11">
        <v>1</v>
      </c>
      <c r="K128" s="46">
        <v>3</v>
      </c>
      <c r="L128" s="12">
        <v>3.7499999999999999E-2</v>
      </c>
      <c r="M128" s="46">
        <v>3</v>
      </c>
      <c r="N128" s="12">
        <v>3.7499999999999999E-2</v>
      </c>
      <c r="O128" s="46">
        <v>6</v>
      </c>
      <c r="P128" s="12">
        <v>7.4999999999999997E-2</v>
      </c>
      <c r="Q128" s="46"/>
      <c r="S128" s="48"/>
      <c r="T128" s="34">
        <f t="shared" si="2"/>
        <v>0.5</v>
      </c>
      <c r="W128" s="46">
        <v>3</v>
      </c>
      <c r="X128" s="45">
        <f t="shared" si="3"/>
        <v>37</v>
      </c>
      <c r="Y128" s="46">
        <v>3</v>
      </c>
      <c r="Z128" s="45">
        <f t="shared" si="3"/>
        <v>37</v>
      </c>
    </row>
    <row r="129" spans="8:26">
      <c r="H129" s="135" t="s">
        <v>94</v>
      </c>
      <c r="I129" s="42" t="s">
        <v>74</v>
      </c>
      <c r="J129" s="30">
        <v>3</v>
      </c>
      <c r="K129" s="45">
        <v>2</v>
      </c>
      <c r="L129" s="31">
        <v>2.5000000000000001E-2</v>
      </c>
      <c r="M129" s="53">
        <v>15</v>
      </c>
      <c r="N129" s="31">
        <v>0.1875</v>
      </c>
      <c r="O129" s="45">
        <v>17</v>
      </c>
      <c r="P129" s="31">
        <v>0.21249999999999999</v>
      </c>
      <c r="Q129" s="45">
        <f>+(J129*K129+J130*K130+J131*K131+J132*K132)/40</f>
        <v>4.4000000000000004</v>
      </c>
      <c r="R129" s="32">
        <f>+(J129*M129+J130*M130+J131*M131+J132*M132)/40</f>
        <v>3.8</v>
      </c>
      <c r="S129" s="49">
        <v>8.7948223364235493E-4</v>
      </c>
      <c r="T129" s="33">
        <f t="shared" si="2"/>
        <v>0.99400334578930893</v>
      </c>
      <c r="U129" cm="1">
        <f t="array" ref="U129">[1]!FISHERTEST(W129:X132)</f>
        <v>8.3131540204901712E-15</v>
      </c>
      <c r="V129" cm="1">
        <f t="array" ref="V129">[1]!FISHERTEST(Y129:Z132)</f>
        <v>5.5742213938582755E-4</v>
      </c>
      <c r="W129" s="45">
        <v>2</v>
      </c>
      <c r="X129" s="45">
        <f t="shared" si="3"/>
        <v>38</v>
      </c>
      <c r="Y129" s="53">
        <v>15</v>
      </c>
      <c r="Z129" s="45">
        <f t="shared" si="3"/>
        <v>25</v>
      </c>
    </row>
    <row r="130" spans="8:26">
      <c r="H130" s="136"/>
      <c r="I130" s="43" t="s">
        <v>75</v>
      </c>
      <c r="J130" s="11">
        <v>5</v>
      </c>
      <c r="K130" s="52">
        <v>30</v>
      </c>
      <c r="L130" s="12">
        <v>0.375</v>
      </c>
      <c r="M130" s="46">
        <v>16</v>
      </c>
      <c r="N130" s="12">
        <v>0.2</v>
      </c>
      <c r="O130" s="46">
        <v>46</v>
      </c>
      <c r="P130" s="12">
        <v>0.57499999999999996</v>
      </c>
      <c r="Q130" s="46"/>
      <c r="S130" s="48"/>
      <c r="T130" s="34">
        <f t="shared" si="2"/>
        <v>1.2580379600204417E-2</v>
      </c>
      <c r="W130" s="52">
        <v>30</v>
      </c>
      <c r="X130" s="45">
        <f t="shared" si="3"/>
        <v>10</v>
      </c>
      <c r="Y130" s="46">
        <v>16</v>
      </c>
      <c r="Z130" s="45">
        <f t="shared" si="3"/>
        <v>24</v>
      </c>
    </row>
    <row r="131" spans="8:26">
      <c r="H131" s="136"/>
      <c r="I131" s="43" t="s">
        <v>76</v>
      </c>
      <c r="J131" s="11">
        <v>4</v>
      </c>
      <c r="K131" s="46">
        <v>4</v>
      </c>
      <c r="L131" s="12">
        <v>0.05</v>
      </c>
      <c r="M131" s="46">
        <v>6</v>
      </c>
      <c r="N131" s="12">
        <v>7.4999999999999997E-2</v>
      </c>
      <c r="O131" s="46">
        <v>10</v>
      </c>
      <c r="P131" s="12">
        <v>0.125</v>
      </c>
      <c r="Q131" s="46"/>
      <c r="S131" s="48"/>
      <c r="T131" s="34">
        <f t="shared" si="2"/>
        <v>0.68370743915197929</v>
      </c>
      <c r="W131" s="46">
        <v>4</v>
      </c>
      <c r="X131" s="45">
        <f t="shared" si="3"/>
        <v>36</v>
      </c>
      <c r="Y131" s="46">
        <v>6</v>
      </c>
      <c r="Z131" s="45">
        <f t="shared" si="3"/>
        <v>34</v>
      </c>
    </row>
    <row r="132" spans="8:26">
      <c r="H132" s="137"/>
      <c r="I132" s="44" t="s">
        <v>77</v>
      </c>
      <c r="J132" s="39">
        <v>1</v>
      </c>
      <c r="K132" s="47">
        <v>4</v>
      </c>
      <c r="L132" s="40">
        <v>0.05</v>
      </c>
      <c r="M132" s="47">
        <v>3</v>
      </c>
      <c r="N132" s="40">
        <v>3.7499999999999999E-2</v>
      </c>
      <c r="O132" s="47">
        <v>7</v>
      </c>
      <c r="P132" s="40">
        <v>8.7499999999999994E-2</v>
      </c>
      <c r="Q132" s="47"/>
      <c r="R132" s="37"/>
      <c r="S132" s="50"/>
      <c r="T132" s="41">
        <f t="shared" si="2"/>
        <v>0.38982243671856631</v>
      </c>
      <c r="W132" s="47">
        <v>4</v>
      </c>
      <c r="X132" s="45">
        <f t="shared" si="3"/>
        <v>36</v>
      </c>
      <c r="Y132" s="47">
        <v>3</v>
      </c>
      <c r="Z132" s="45">
        <f t="shared" si="3"/>
        <v>37</v>
      </c>
    </row>
    <row r="133" spans="8:26">
      <c r="H133" s="139" t="s">
        <v>95</v>
      </c>
      <c r="I133" s="43" t="s">
        <v>74</v>
      </c>
      <c r="J133" s="11">
        <v>3</v>
      </c>
      <c r="K133" s="46">
        <v>2</v>
      </c>
      <c r="L133" s="12">
        <v>2.5000000000000001E-2</v>
      </c>
      <c r="M133" s="52">
        <v>6</v>
      </c>
      <c r="N133" s="12">
        <v>7.4999999999999997E-2</v>
      </c>
      <c r="O133" s="46">
        <v>8</v>
      </c>
      <c r="P133" s="12">
        <v>0.1</v>
      </c>
      <c r="Q133" s="46">
        <f>+(J133*K133+J134*K134+J135*K135+J136*K136)/40</f>
        <v>4.7</v>
      </c>
      <c r="R133">
        <f>+(J133*M133+J134*M134+J135*M135+J136*M136)/40</f>
        <v>4.4000000000000004</v>
      </c>
      <c r="S133" s="48">
        <v>1.8470986781207448E-2</v>
      </c>
      <c r="T133" s="34">
        <f t="shared" si="2"/>
        <v>0.85407972742810567</v>
      </c>
      <c r="U133" cm="1">
        <f t="array" ref="U133">[1]!FISHERTEST(W133:X136)</f>
        <v>1.9152237975550047E-20</v>
      </c>
      <c r="V133" cm="1">
        <f t="array" ref="V133">[1]!FISHERTEST(Y133:Z136)</f>
        <v>9.7254855327451509E-9</v>
      </c>
      <c r="W133" s="46">
        <v>2</v>
      </c>
      <c r="X133" s="45">
        <f t="shared" si="3"/>
        <v>38</v>
      </c>
      <c r="Y133" s="52">
        <v>6</v>
      </c>
      <c r="Z133" s="45">
        <f t="shared" si="3"/>
        <v>34</v>
      </c>
    </row>
    <row r="134" spans="8:26">
      <c r="H134" s="136"/>
      <c r="I134" s="43" t="s">
        <v>75</v>
      </c>
      <c r="J134" s="11">
        <v>5</v>
      </c>
      <c r="K134" s="46">
        <v>33</v>
      </c>
      <c r="L134" s="12">
        <v>0.41249999999999998</v>
      </c>
      <c r="M134" s="46">
        <v>22</v>
      </c>
      <c r="N134" s="12">
        <v>0.27500000000000002</v>
      </c>
      <c r="O134" s="46">
        <v>55</v>
      </c>
      <c r="P134" s="12">
        <v>0.6875</v>
      </c>
      <c r="Q134" s="46"/>
      <c r="S134" s="48"/>
      <c r="T134" s="34">
        <f t="shared" ref="T134:T140" si="4">1-NORMSDIST((L134-N134)/SQRT(P134*(1-P134)*(2/80)))</f>
        <v>3.0316223735310177E-2</v>
      </c>
      <c r="W134" s="46">
        <v>33</v>
      </c>
      <c r="X134" s="45">
        <f t="shared" ref="X134:Z140" si="5">40-W134</f>
        <v>7</v>
      </c>
      <c r="Y134" s="46">
        <v>22</v>
      </c>
      <c r="Z134" s="45">
        <f t="shared" si="5"/>
        <v>18</v>
      </c>
    </row>
    <row r="135" spans="8:26">
      <c r="H135" s="136"/>
      <c r="I135" s="43" t="s">
        <v>76</v>
      </c>
      <c r="J135" s="11">
        <v>4</v>
      </c>
      <c r="K135" s="46">
        <v>4</v>
      </c>
      <c r="L135" s="12">
        <v>0.05</v>
      </c>
      <c r="M135" s="52">
        <v>12</v>
      </c>
      <c r="N135" s="12">
        <v>0.15</v>
      </c>
      <c r="O135" s="46">
        <v>16</v>
      </c>
      <c r="P135" s="12">
        <v>0.2</v>
      </c>
      <c r="Q135" s="46"/>
      <c r="S135" s="48"/>
      <c r="T135" s="34">
        <f t="shared" si="4"/>
        <v>0.94307685099667093</v>
      </c>
      <c r="W135" s="46">
        <v>4</v>
      </c>
      <c r="X135" s="45">
        <f t="shared" si="5"/>
        <v>36</v>
      </c>
      <c r="Y135" s="52">
        <v>12</v>
      </c>
      <c r="Z135" s="45">
        <f t="shared" si="5"/>
        <v>28</v>
      </c>
    </row>
    <row r="136" spans="8:26">
      <c r="H136" s="136"/>
      <c r="I136" s="43" t="s">
        <v>77</v>
      </c>
      <c r="J136" s="11">
        <v>1</v>
      </c>
      <c r="K136" s="46">
        <v>1</v>
      </c>
      <c r="L136" s="12">
        <v>1.2500000000000001E-2</v>
      </c>
      <c r="M136" s="46"/>
      <c r="N136" s="12">
        <v>0</v>
      </c>
      <c r="O136" s="46">
        <v>1</v>
      </c>
      <c r="P136" s="12">
        <v>1.2500000000000001E-2</v>
      </c>
      <c r="Q136" s="46"/>
      <c r="S136" s="48"/>
      <c r="T136" s="34">
        <f t="shared" si="4"/>
        <v>0.23836614354620844</v>
      </c>
      <c r="W136" s="46">
        <v>1</v>
      </c>
      <c r="X136" s="45">
        <f t="shared" si="5"/>
        <v>39</v>
      </c>
      <c r="Y136" s="46">
        <v>0</v>
      </c>
      <c r="Z136" s="45">
        <f t="shared" si="5"/>
        <v>40</v>
      </c>
    </row>
    <row r="137" spans="8:26">
      <c r="H137" s="135" t="s">
        <v>96</v>
      </c>
      <c r="I137" s="42" t="s">
        <v>74</v>
      </c>
      <c r="J137" s="30">
        <v>3</v>
      </c>
      <c r="K137" s="45">
        <v>3</v>
      </c>
      <c r="L137" s="31">
        <v>3.7499999999999999E-2</v>
      </c>
      <c r="M137" s="53">
        <v>9</v>
      </c>
      <c r="N137" s="31">
        <v>0.1125</v>
      </c>
      <c r="O137" s="45">
        <v>12</v>
      </c>
      <c r="P137" s="31">
        <v>0.15</v>
      </c>
      <c r="Q137" s="45">
        <f>+(J137*K137+J138*K138+J139*K139+J140*K140)/40</f>
        <v>4.4000000000000004</v>
      </c>
      <c r="R137" s="32">
        <f>+(J137*M137+J138*M138+J139*M139+J140*M140)/40</f>
        <v>4.125</v>
      </c>
      <c r="S137" s="49">
        <v>2.046140124663887E-2</v>
      </c>
      <c r="T137" s="33">
        <f t="shared" si="4"/>
        <v>0.90798068640178731</v>
      </c>
      <c r="U137" cm="1">
        <f t="array" ref="U137">[1]!FISHERTEST(W137:X140)</f>
        <v>5.2599704099909133E-12</v>
      </c>
      <c r="V137" cm="1">
        <f t="array" ref="V137">[1]!FISHERTEST(Y137:Z140)</f>
        <v>6.5148873626483364E-5</v>
      </c>
      <c r="W137" s="45">
        <v>3</v>
      </c>
      <c r="X137" s="45">
        <f t="shared" si="5"/>
        <v>37</v>
      </c>
      <c r="Y137" s="53">
        <v>9</v>
      </c>
      <c r="Z137" s="45">
        <f t="shared" si="5"/>
        <v>31</v>
      </c>
    </row>
    <row r="138" spans="8:26">
      <c r="H138" s="136"/>
      <c r="I138" s="43" t="s">
        <v>75</v>
      </c>
      <c r="J138" s="11">
        <v>5</v>
      </c>
      <c r="K138" s="46">
        <v>28</v>
      </c>
      <c r="L138" s="12">
        <v>0.35</v>
      </c>
      <c r="M138" s="46">
        <v>17</v>
      </c>
      <c r="N138" s="12">
        <v>0.21249999999999999</v>
      </c>
      <c r="O138" s="46">
        <v>45</v>
      </c>
      <c r="P138" s="12">
        <v>0.5625</v>
      </c>
      <c r="Q138" s="46"/>
      <c r="S138" s="48"/>
      <c r="T138" s="34">
        <f t="shared" si="4"/>
        <v>3.9800835292814196E-2</v>
      </c>
      <c r="W138" s="46">
        <v>28</v>
      </c>
      <c r="X138" s="45">
        <f t="shared" si="5"/>
        <v>12</v>
      </c>
      <c r="Y138" s="46">
        <v>17</v>
      </c>
      <c r="Z138" s="45">
        <f t="shared" si="5"/>
        <v>23</v>
      </c>
    </row>
    <row r="139" spans="8:26">
      <c r="H139" s="136"/>
      <c r="I139" s="43" t="s">
        <v>76</v>
      </c>
      <c r="J139" s="11">
        <v>4</v>
      </c>
      <c r="K139" s="46">
        <v>6</v>
      </c>
      <c r="L139" s="12">
        <v>7.4999999999999997E-2</v>
      </c>
      <c r="M139" s="52">
        <v>13</v>
      </c>
      <c r="N139" s="12">
        <v>0.16250000000000001</v>
      </c>
      <c r="O139" s="46">
        <v>19</v>
      </c>
      <c r="P139" s="12">
        <v>0.23749999999999999</v>
      </c>
      <c r="Q139" s="46"/>
      <c r="S139" s="48"/>
      <c r="T139" s="34">
        <f t="shared" si="4"/>
        <v>0.90327284375093064</v>
      </c>
      <c r="W139" s="46">
        <v>6</v>
      </c>
      <c r="X139" s="45">
        <f t="shared" si="5"/>
        <v>34</v>
      </c>
      <c r="Y139" s="52">
        <v>13</v>
      </c>
      <c r="Z139" s="45">
        <f t="shared" si="5"/>
        <v>27</v>
      </c>
    </row>
    <row r="140" spans="8:26">
      <c r="H140" s="137"/>
      <c r="I140" s="44" t="s">
        <v>77</v>
      </c>
      <c r="J140" s="39">
        <v>1</v>
      </c>
      <c r="K140" s="47">
        <v>3</v>
      </c>
      <c r="L140" s="40">
        <v>3.7499999999999999E-2</v>
      </c>
      <c r="M140" s="47">
        <v>1</v>
      </c>
      <c r="N140" s="40">
        <v>1.2500000000000001E-2</v>
      </c>
      <c r="O140" s="47">
        <v>4</v>
      </c>
      <c r="P140" s="40">
        <v>0.05</v>
      </c>
      <c r="Q140" s="47"/>
      <c r="R140" s="37"/>
      <c r="S140" s="50"/>
      <c r="T140" s="41">
        <f t="shared" si="4"/>
        <v>0.23407995492721412</v>
      </c>
      <c r="W140" s="47">
        <v>3</v>
      </c>
      <c r="X140" s="45">
        <f t="shared" si="5"/>
        <v>37</v>
      </c>
      <c r="Y140" s="47">
        <v>1</v>
      </c>
      <c r="Z140" s="45">
        <f t="shared" si="5"/>
        <v>39</v>
      </c>
    </row>
    <row r="141" spans="8:26" ht="12.95">
      <c r="H141" s="125" t="s">
        <v>97</v>
      </c>
      <c r="I141" s="125"/>
      <c r="J141" s="54"/>
      <c r="K141" s="55">
        <v>40</v>
      </c>
      <c r="L141" s="56">
        <v>0.5</v>
      </c>
      <c r="M141" s="55">
        <v>40</v>
      </c>
      <c r="N141" s="56">
        <v>0.5</v>
      </c>
      <c r="O141" s="55">
        <v>80</v>
      </c>
      <c r="P141" s="56">
        <v>1</v>
      </c>
      <c r="Q141" s="57"/>
      <c r="R141" s="57"/>
      <c r="S141" s="58"/>
      <c r="T141" s="58" t="s">
        <v>21</v>
      </c>
    </row>
    <row r="142" spans="8:26" ht="12.95">
      <c r="H142" s="138" t="s">
        <v>98</v>
      </c>
      <c r="I142" s="138"/>
      <c r="J142" s="125">
        <v>46.95</v>
      </c>
      <c r="K142" s="125"/>
      <c r="L142" s="125"/>
      <c r="M142" s="125">
        <v>53.8</v>
      </c>
      <c r="N142" s="125"/>
      <c r="O142" s="125"/>
      <c r="P142" s="55">
        <v>50.375</v>
      </c>
      <c r="Q142" s="57"/>
      <c r="R142" s="57"/>
      <c r="S142" s="58" t="s">
        <v>21</v>
      </c>
      <c r="T142" s="58" t="s">
        <v>21</v>
      </c>
    </row>
  </sheetData>
  <mergeCells count="46">
    <mergeCell ref="J142:L142"/>
    <mergeCell ref="M142:O142"/>
    <mergeCell ref="H142:I142"/>
    <mergeCell ref="U2:V2"/>
    <mergeCell ref="H133:H136"/>
    <mergeCell ref="H137:H140"/>
    <mergeCell ref="H141:I141"/>
    <mergeCell ref="T3:T4"/>
    <mergeCell ref="H3:I4"/>
    <mergeCell ref="J3:J4"/>
    <mergeCell ref="H109:H112"/>
    <mergeCell ref="H113:H116"/>
    <mergeCell ref="H117:H120"/>
    <mergeCell ref="H121:H124"/>
    <mergeCell ref="H125:H128"/>
    <mergeCell ref="H129:H132"/>
    <mergeCell ref="H106:H108"/>
    <mergeCell ref="H64:H67"/>
    <mergeCell ref="H68:H71"/>
    <mergeCell ref="H72:H75"/>
    <mergeCell ref="H76:H79"/>
    <mergeCell ref="H80:H82"/>
    <mergeCell ref="H83:H86"/>
    <mergeCell ref="H87:H90"/>
    <mergeCell ref="H91:H94"/>
    <mergeCell ref="H95:H98"/>
    <mergeCell ref="H99:H102"/>
    <mergeCell ref="H103:H105"/>
    <mergeCell ref="H58:H63"/>
    <mergeCell ref="H8:H10"/>
    <mergeCell ref="H11:H12"/>
    <mergeCell ref="H13:H17"/>
    <mergeCell ref="H18:H22"/>
    <mergeCell ref="H23:H37"/>
    <mergeCell ref="H38:H40"/>
    <mergeCell ref="H42:H43"/>
    <mergeCell ref="H44:H45"/>
    <mergeCell ref="H46:H47"/>
    <mergeCell ref="H48:H53"/>
    <mergeCell ref="H54:H57"/>
    <mergeCell ref="H5:H7"/>
    <mergeCell ref="O3:P3"/>
    <mergeCell ref="S3:S4"/>
    <mergeCell ref="M3:N3"/>
    <mergeCell ref="K3:L3"/>
    <mergeCell ref="Q3:R3"/>
  </mergeCells>
  <conditionalFormatting sqref="S5:T140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E905E-90F6-45A5-82C0-D524E809017A}">
  <sheetPr>
    <outlinePr summaryBelow="0" summaryRight="0"/>
  </sheetPr>
  <dimension ref="A1:AQ81"/>
  <sheetViews>
    <sheetView topLeftCell="AI1" workbookViewId="0">
      <pane ySplit="1" topLeftCell="A2" activePane="bottomLeft" state="frozen"/>
      <selection pane="bottomLeft" activeCell="I1" sqref="I1:AQ1"/>
    </sheetView>
  </sheetViews>
  <sheetFormatPr defaultColWidth="12.5703125" defaultRowHeight="15.75" customHeight="1"/>
  <cols>
    <col min="1" max="1" width="21.42578125" customWidth="1"/>
    <col min="2" max="7" width="18.85546875" customWidth="1"/>
    <col min="8" max="8" width="21.42578125" customWidth="1"/>
    <col min="9" max="49" width="18.85546875" customWidth="1"/>
  </cols>
  <sheetData>
    <row r="1" spans="1:43" ht="12.6">
      <c r="A1" s="1" t="s">
        <v>152</v>
      </c>
      <c r="B1" s="1" t="s">
        <v>153</v>
      </c>
      <c r="C1" s="1" t="s">
        <v>154</v>
      </c>
      <c r="D1" s="1" t="s">
        <v>155</v>
      </c>
      <c r="E1" s="1" t="s">
        <v>156</v>
      </c>
      <c r="F1" s="1" t="s">
        <v>157</v>
      </c>
      <c r="G1" s="1" t="s">
        <v>158</v>
      </c>
      <c r="H1" s="1" t="s">
        <v>152</v>
      </c>
      <c r="I1" s="1" t="s">
        <v>14</v>
      </c>
      <c r="J1" s="1" t="s">
        <v>18</v>
      </c>
      <c r="K1" s="1" t="s">
        <v>19</v>
      </c>
      <c r="L1" s="1" t="s">
        <v>159</v>
      </c>
      <c r="M1" s="1" t="s">
        <v>24</v>
      </c>
      <c r="N1" s="1" t="s">
        <v>25</v>
      </c>
      <c r="O1" s="1" t="s">
        <v>31</v>
      </c>
      <c r="P1" s="1" t="s">
        <v>47</v>
      </c>
      <c r="Q1" s="1" t="s">
        <v>47</v>
      </c>
      <c r="R1" s="1" t="s">
        <v>47</v>
      </c>
      <c r="S1" s="1" t="s">
        <v>47</v>
      </c>
      <c r="T1" s="1" t="s">
        <v>47</v>
      </c>
      <c r="U1" s="1" t="s">
        <v>54</v>
      </c>
      <c r="V1" s="1" t="s">
        <v>61</v>
      </c>
      <c r="W1" s="1" t="s">
        <v>66</v>
      </c>
      <c r="X1" s="1" t="s">
        <v>73</v>
      </c>
      <c r="Y1" s="1" t="s">
        <v>78</v>
      </c>
      <c r="Z1" s="1" t="s">
        <v>79</v>
      </c>
      <c r="AA1" s="1" t="s">
        <v>80</v>
      </c>
      <c r="AB1" s="1" t="s">
        <v>81</v>
      </c>
      <c r="AC1" s="1" t="s">
        <v>82</v>
      </c>
      <c r="AD1" s="1" t="s">
        <v>83</v>
      </c>
      <c r="AE1" s="1" t="s">
        <v>84</v>
      </c>
      <c r="AF1" s="1" t="s">
        <v>85</v>
      </c>
      <c r="AG1" s="1" t="s">
        <v>86</v>
      </c>
      <c r="AH1" s="1" t="s">
        <v>87</v>
      </c>
      <c r="AI1" s="1" t="s">
        <v>88</v>
      </c>
      <c r="AJ1" s="1" t="s">
        <v>89</v>
      </c>
      <c r="AK1" s="1" t="s">
        <v>90</v>
      </c>
      <c r="AL1" s="1" t="s">
        <v>91</v>
      </c>
      <c r="AM1" s="1" t="s">
        <v>92</v>
      </c>
      <c r="AN1" s="1" t="s">
        <v>93</v>
      </c>
      <c r="AO1" s="1" t="s">
        <v>94</v>
      </c>
      <c r="AP1" s="1" t="s">
        <v>95</v>
      </c>
      <c r="AQ1" s="1" t="s">
        <v>96</v>
      </c>
    </row>
    <row r="2" spans="1:43" ht="12.6">
      <c r="A2" s="1" t="s">
        <v>2</v>
      </c>
      <c r="B2" s="2">
        <v>44985.887417199076</v>
      </c>
      <c r="C2" s="1" t="s">
        <v>160</v>
      </c>
      <c r="D2" s="3">
        <v>0</v>
      </c>
      <c r="E2" s="4">
        <v>44985</v>
      </c>
      <c r="F2" s="1">
        <v>79295675</v>
      </c>
      <c r="G2" s="1" t="s">
        <v>161</v>
      </c>
      <c r="H2" s="1" t="s">
        <v>2</v>
      </c>
      <c r="I2" s="1" t="s">
        <v>145</v>
      </c>
      <c r="J2" s="1" t="s">
        <v>145</v>
      </c>
      <c r="K2" s="1" t="s">
        <v>23</v>
      </c>
      <c r="L2" s="1">
        <v>57</v>
      </c>
      <c r="M2" s="1">
        <v>3</v>
      </c>
      <c r="N2" s="1" t="s">
        <v>30</v>
      </c>
      <c r="O2" s="1" t="s">
        <v>43</v>
      </c>
      <c r="P2" s="1" t="s">
        <v>48</v>
      </c>
      <c r="Q2" s="1" t="s">
        <v>49</v>
      </c>
      <c r="R2" s="1" t="s">
        <v>50</v>
      </c>
      <c r="S2" s="1" t="s">
        <v>52</v>
      </c>
      <c r="T2" s="1" t="s">
        <v>53</v>
      </c>
      <c r="U2" s="1" t="s">
        <v>58</v>
      </c>
      <c r="V2" s="1" t="s">
        <v>64</v>
      </c>
      <c r="W2" s="1" t="s">
        <v>69</v>
      </c>
      <c r="X2" s="1" t="s">
        <v>74</v>
      </c>
      <c r="Y2" s="1" t="s">
        <v>74</v>
      </c>
      <c r="Z2" s="1" t="s">
        <v>74</v>
      </c>
      <c r="AA2" s="1" t="s">
        <v>75</v>
      </c>
      <c r="AB2" s="1" t="s">
        <v>75</v>
      </c>
      <c r="AC2" s="1" t="s">
        <v>75</v>
      </c>
      <c r="AD2" s="1" t="s">
        <v>75</v>
      </c>
      <c r="AE2" s="1" t="s">
        <v>75</v>
      </c>
      <c r="AF2" s="1" t="s">
        <v>75</v>
      </c>
      <c r="AG2" s="1" t="s">
        <v>75</v>
      </c>
      <c r="AH2" s="1" t="s">
        <v>75</v>
      </c>
      <c r="AI2" s="1" t="s">
        <v>75</v>
      </c>
      <c r="AJ2" s="1" t="s">
        <v>75</v>
      </c>
      <c r="AK2" s="1" t="s">
        <v>75</v>
      </c>
      <c r="AL2" s="1" t="s">
        <v>75</v>
      </c>
      <c r="AM2" s="1" t="s">
        <v>75</v>
      </c>
      <c r="AN2" s="1" t="s">
        <v>75</v>
      </c>
      <c r="AO2" s="1" t="s">
        <v>75</v>
      </c>
      <c r="AP2" s="1" t="s">
        <v>75</v>
      </c>
      <c r="AQ2" s="1" t="s">
        <v>75</v>
      </c>
    </row>
    <row r="3" spans="1:43" ht="12.6">
      <c r="A3" s="1" t="s">
        <v>162</v>
      </c>
      <c r="B3" s="2">
        <v>45002.491627152776</v>
      </c>
      <c r="C3" s="1" t="s">
        <v>163</v>
      </c>
      <c r="D3" s="3">
        <v>0</v>
      </c>
      <c r="E3" s="4">
        <v>45002</v>
      </c>
      <c r="F3" s="1">
        <v>51750924</v>
      </c>
      <c r="G3" s="1" t="s">
        <v>164</v>
      </c>
      <c r="H3" s="1" t="s">
        <v>2</v>
      </c>
      <c r="I3" s="1" t="s">
        <v>146</v>
      </c>
      <c r="J3" s="1" t="s">
        <v>145</v>
      </c>
      <c r="K3" s="1" t="s">
        <v>20</v>
      </c>
      <c r="L3" s="1">
        <v>58</v>
      </c>
      <c r="M3" s="1">
        <v>2</v>
      </c>
      <c r="N3" s="1" t="s">
        <v>29</v>
      </c>
      <c r="O3" s="1" t="s">
        <v>43</v>
      </c>
      <c r="P3" s="1" t="s">
        <v>48</v>
      </c>
      <c r="Q3" s="1" t="s">
        <v>49</v>
      </c>
      <c r="R3" s="1" t="s">
        <v>51</v>
      </c>
      <c r="S3" s="1" t="s">
        <v>51</v>
      </c>
      <c r="T3" s="1" t="s">
        <v>51</v>
      </c>
      <c r="U3" s="9" t="s">
        <v>58</v>
      </c>
      <c r="V3" s="1" t="s">
        <v>63</v>
      </c>
      <c r="W3" s="1" t="s">
        <v>69</v>
      </c>
      <c r="X3" s="1" t="s">
        <v>75</v>
      </c>
      <c r="Y3" s="1" t="s">
        <v>75</v>
      </c>
      <c r="Z3" s="1" t="s">
        <v>75</v>
      </c>
      <c r="AA3" s="1" t="s">
        <v>75</v>
      </c>
      <c r="AB3" s="1" t="s">
        <v>75</v>
      </c>
      <c r="AC3" s="1" t="s">
        <v>75</v>
      </c>
      <c r="AD3" s="1" t="s">
        <v>75</v>
      </c>
      <c r="AE3" s="1" t="s">
        <v>75</v>
      </c>
      <c r="AF3" s="1" t="s">
        <v>75</v>
      </c>
      <c r="AG3" s="1" t="s">
        <v>75</v>
      </c>
      <c r="AH3" s="1" t="s">
        <v>75</v>
      </c>
      <c r="AI3" s="1" t="s">
        <v>75</v>
      </c>
      <c r="AJ3" s="1" t="s">
        <v>75</v>
      </c>
      <c r="AK3" s="1" t="s">
        <v>75</v>
      </c>
      <c r="AL3" s="1" t="s">
        <v>75</v>
      </c>
      <c r="AM3" s="1" t="s">
        <v>75</v>
      </c>
      <c r="AN3" s="1" t="s">
        <v>75</v>
      </c>
      <c r="AO3" s="1" t="s">
        <v>75</v>
      </c>
      <c r="AP3" s="1" t="s">
        <v>75</v>
      </c>
      <c r="AQ3" s="1" t="s">
        <v>75</v>
      </c>
    </row>
    <row r="4" spans="1:43" ht="12.6">
      <c r="A4" s="1" t="s">
        <v>2</v>
      </c>
      <c r="B4" s="2">
        <v>45002.507359398151</v>
      </c>
      <c r="C4" s="1" t="s">
        <v>165</v>
      </c>
      <c r="D4" s="3">
        <v>0</v>
      </c>
      <c r="E4" s="4">
        <v>45002</v>
      </c>
      <c r="F4" s="1">
        <v>28891664</v>
      </c>
      <c r="G4" s="1" t="s">
        <v>166</v>
      </c>
      <c r="H4" s="1" t="s">
        <v>2</v>
      </c>
      <c r="I4" s="1" t="s">
        <v>145</v>
      </c>
      <c r="J4" s="1" t="s">
        <v>146</v>
      </c>
      <c r="K4" s="1" t="s">
        <v>20</v>
      </c>
      <c r="L4" s="1">
        <v>42</v>
      </c>
      <c r="M4" s="1">
        <v>2</v>
      </c>
      <c r="N4" s="1" t="s">
        <v>30</v>
      </c>
      <c r="O4" s="1" t="s">
        <v>43</v>
      </c>
      <c r="P4" s="1" t="s">
        <v>48</v>
      </c>
      <c r="Q4" s="1" t="s">
        <v>49</v>
      </c>
      <c r="R4" s="1" t="s">
        <v>50</v>
      </c>
      <c r="S4" s="1" t="s">
        <v>51</v>
      </c>
      <c r="T4" s="1" t="s">
        <v>51</v>
      </c>
      <c r="U4" s="1" t="s">
        <v>59</v>
      </c>
      <c r="V4" s="1" t="s">
        <v>63</v>
      </c>
      <c r="W4" s="1" t="s">
        <v>68</v>
      </c>
      <c r="X4" s="1" t="s">
        <v>74</v>
      </c>
      <c r="Y4" s="1" t="s">
        <v>74</v>
      </c>
      <c r="Z4" s="1" t="s">
        <v>75</v>
      </c>
      <c r="AA4" s="1" t="s">
        <v>75</v>
      </c>
      <c r="AB4" s="1" t="s">
        <v>75</v>
      </c>
      <c r="AC4" s="1" t="s">
        <v>75</v>
      </c>
      <c r="AD4" s="1" t="s">
        <v>75</v>
      </c>
      <c r="AE4" s="1" t="s">
        <v>75</v>
      </c>
      <c r="AF4" s="1" t="s">
        <v>75</v>
      </c>
      <c r="AG4" s="1" t="s">
        <v>75</v>
      </c>
      <c r="AH4" s="1" t="s">
        <v>75</v>
      </c>
      <c r="AI4" s="1" t="s">
        <v>75</v>
      </c>
      <c r="AJ4" s="1" t="s">
        <v>75</v>
      </c>
      <c r="AK4" s="1" t="s">
        <v>75</v>
      </c>
      <c r="AL4" s="1" t="s">
        <v>75</v>
      </c>
      <c r="AM4" s="1" t="s">
        <v>75</v>
      </c>
      <c r="AN4" s="1" t="s">
        <v>75</v>
      </c>
      <c r="AO4" s="1" t="s">
        <v>75</v>
      </c>
      <c r="AP4" s="1" t="s">
        <v>75</v>
      </c>
      <c r="AQ4" s="1" t="s">
        <v>75</v>
      </c>
    </row>
    <row r="5" spans="1:43" ht="12.6">
      <c r="A5" s="1" t="s">
        <v>167</v>
      </c>
      <c r="B5" s="2">
        <v>45002.40176385417</v>
      </c>
      <c r="C5" s="1" t="s">
        <v>168</v>
      </c>
      <c r="D5" s="3">
        <v>0</v>
      </c>
      <c r="E5" s="4">
        <v>45002</v>
      </c>
      <c r="F5" s="1">
        <v>51935019</v>
      </c>
      <c r="G5" s="1" t="s">
        <v>169</v>
      </c>
      <c r="H5" s="1" t="s">
        <v>2</v>
      </c>
      <c r="I5" s="1" t="s">
        <v>145</v>
      </c>
      <c r="J5" s="1" t="s">
        <v>145</v>
      </c>
      <c r="K5" s="1" t="s">
        <v>20</v>
      </c>
      <c r="L5" s="1">
        <v>55</v>
      </c>
      <c r="M5" s="1">
        <v>4</v>
      </c>
      <c r="N5" s="1" t="s">
        <v>28</v>
      </c>
      <c r="O5" s="1" t="s">
        <v>43</v>
      </c>
      <c r="P5" s="1" t="s">
        <v>48</v>
      </c>
      <c r="Q5" s="1" t="s">
        <v>49</v>
      </c>
      <c r="R5" s="1" t="s">
        <v>50</v>
      </c>
      <c r="S5" s="1" t="s">
        <v>52</v>
      </c>
      <c r="T5" s="1" t="s">
        <v>51</v>
      </c>
      <c r="U5" s="9" t="s">
        <v>58</v>
      </c>
      <c r="V5" s="1" t="s">
        <v>63</v>
      </c>
      <c r="W5" s="1" t="s">
        <v>68</v>
      </c>
      <c r="X5" s="1" t="s">
        <v>75</v>
      </c>
      <c r="Y5" s="1" t="s">
        <v>75</v>
      </c>
      <c r="Z5" s="1" t="s">
        <v>75</v>
      </c>
      <c r="AA5" s="1" t="s">
        <v>75</v>
      </c>
      <c r="AB5" s="1" t="s">
        <v>75</v>
      </c>
      <c r="AC5" s="1" t="s">
        <v>75</v>
      </c>
      <c r="AD5" s="1" t="s">
        <v>75</v>
      </c>
      <c r="AE5" s="1" t="s">
        <v>75</v>
      </c>
      <c r="AF5" s="1" t="s">
        <v>75</v>
      </c>
      <c r="AG5" s="1" t="s">
        <v>75</v>
      </c>
      <c r="AH5" s="1" t="s">
        <v>75</v>
      </c>
      <c r="AI5" s="1" t="s">
        <v>75</v>
      </c>
      <c r="AJ5" s="1" t="s">
        <v>75</v>
      </c>
      <c r="AK5" s="1" t="s">
        <v>75</v>
      </c>
      <c r="AL5" s="1" t="s">
        <v>75</v>
      </c>
      <c r="AM5" s="1" t="s">
        <v>75</v>
      </c>
      <c r="AN5" s="1" t="s">
        <v>75</v>
      </c>
      <c r="AO5" s="1" t="s">
        <v>75</v>
      </c>
      <c r="AP5" s="1" t="s">
        <v>75</v>
      </c>
      <c r="AQ5" s="1" t="s">
        <v>75</v>
      </c>
    </row>
    <row r="6" spans="1:43" ht="12.6">
      <c r="A6" s="1" t="s">
        <v>167</v>
      </c>
      <c r="B6" s="2">
        <v>45008.61310239583</v>
      </c>
      <c r="C6" s="1" t="s">
        <v>170</v>
      </c>
      <c r="D6" s="3">
        <v>0</v>
      </c>
      <c r="E6" s="4">
        <v>45006</v>
      </c>
      <c r="F6" s="1">
        <v>91289287</v>
      </c>
      <c r="G6" s="1" t="s">
        <v>171</v>
      </c>
      <c r="H6" s="1" t="s">
        <v>2</v>
      </c>
      <c r="I6" s="1" t="s">
        <v>145</v>
      </c>
      <c r="J6" s="1" t="s">
        <v>145</v>
      </c>
      <c r="K6" s="1" t="s">
        <v>23</v>
      </c>
      <c r="L6" s="1">
        <v>51</v>
      </c>
      <c r="M6" s="1">
        <v>4</v>
      </c>
      <c r="N6" s="1" t="s">
        <v>26</v>
      </c>
      <c r="O6" s="1" t="s">
        <v>43</v>
      </c>
      <c r="P6" s="1" t="s">
        <v>48</v>
      </c>
      <c r="Q6" s="1" t="s">
        <v>49</v>
      </c>
      <c r="R6" s="1" t="s">
        <v>50</v>
      </c>
      <c r="S6" s="1" t="s">
        <v>52</v>
      </c>
      <c r="T6" s="1" t="s">
        <v>51</v>
      </c>
      <c r="U6" s="1" t="s">
        <v>58</v>
      </c>
      <c r="V6" s="1" t="s">
        <v>64</v>
      </c>
      <c r="W6" s="1" t="s">
        <v>68</v>
      </c>
      <c r="X6" s="1" t="s">
        <v>75</v>
      </c>
      <c r="Y6" s="1" t="s">
        <v>75</v>
      </c>
      <c r="Z6" s="1" t="s">
        <v>75</v>
      </c>
      <c r="AA6" s="1" t="s">
        <v>75</v>
      </c>
      <c r="AB6" s="1" t="s">
        <v>75</v>
      </c>
      <c r="AC6" s="1" t="s">
        <v>75</v>
      </c>
      <c r="AD6" s="1" t="s">
        <v>75</v>
      </c>
      <c r="AE6" s="1" t="s">
        <v>75</v>
      </c>
      <c r="AF6" s="1" t="s">
        <v>75</v>
      </c>
      <c r="AG6" s="1" t="s">
        <v>75</v>
      </c>
      <c r="AH6" s="1" t="s">
        <v>75</v>
      </c>
      <c r="AI6" s="1" t="s">
        <v>75</v>
      </c>
      <c r="AJ6" s="1" t="s">
        <v>75</v>
      </c>
      <c r="AK6" s="1" t="s">
        <v>75</v>
      </c>
      <c r="AL6" s="1" t="s">
        <v>75</v>
      </c>
      <c r="AM6" s="1" t="s">
        <v>75</v>
      </c>
      <c r="AN6" s="1" t="s">
        <v>75</v>
      </c>
      <c r="AO6" s="1" t="s">
        <v>75</v>
      </c>
      <c r="AP6" s="1" t="s">
        <v>75</v>
      </c>
      <c r="AQ6" s="1" t="s">
        <v>75</v>
      </c>
    </row>
    <row r="7" spans="1:43" ht="12.6">
      <c r="A7" s="1" t="s">
        <v>167</v>
      </c>
      <c r="B7" s="2">
        <v>45008.61920100695</v>
      </c>
      <c r="C7" s="1" t="s">
        <v>170</v>
      </c>
      <c r="D7" s="3">
        <v>0</v>
      </c>
      <c r="E7" s="4">
        <v>45006</v>
      </c>
      <c r="F7" s="1">
        <v>1073673132</v>
      </c>
      <c r="G7" s="1" t="s">
        <v>172</v>
      </c>
      <c r="H7" s="1" t="s">
        <v>2</v>
      </c>
      <c r="I7" s="1" t="s">
        <v>146</v>
      </c>
      <c r="J7" s="1" t="s">
        <v>146</v>
      </c>
      <c r="K7" s="1" t="s">
        <v>20</v>
      </c>
      <c r="L7" s="1">
        <v>37</v>
      </c>
      <c r="M7" s="1">
        <v>2</v>
      </c>
      <c r="N7" s="1" t="s">
        <v>29</v>
      </c>
      <c r="O7" s="1" t="s">
        <v>33</v>
      </c>
      <c r="P7" s="1" t="s">
        <v>48</v>
      </c>
      <c r="Q7" s="1" t="s">
        <v>49</v>
      </c>
      <c r="R7" s="1" t="s">
        <v>51</v>
      </c>
      <c r="S7" s="1" t="s">
        <v>51</v>
      </c>
      <c r="T7" s="1" t="s">
        <v>51</v>
      </c>
      <c r="U7" s="1" t="s">
        <v>58</v>
      </c>
      <c r="V7" s="1" t="s">
        <v>63</v>
      </c>
      <c r="W7" s="1" t="s">
        <v>70</v>
      </c>
      <c r="X7" s="1" t="s">
        <v>75</v>
      </c>
      <c r="Y7" s="1" t="s">
        <v>76</v>
      </c>
      <c r="Z7" s="1" t="s">
        <v>75</v>
      </c>
      <c r="AA7" s="1" t="s">
        <v>75</v>
      </c>
      <c r="AB7" s="1" t="s">
        <v>75</v>
      </c>
      <c r="AC7" s="1" t="s">
        <v>75</v>
      </c>
      <c r="AD7" s="1" t="s">
        <v>75</v>
      </c>
      <c r="AE7" s="1" t="s">
        <v>75</v>
      </c>
      <c r="AF7" s="1" t="s">
        <v>75</v>
      </c>
      <c r="AG7" s="1" t="s">
        <v>75</v>
      </c>
      <c r="AH7" s="1" t="s">
        <v>75</v>
      </c>
      <c r="AI7" s="1" t="s">
        <v>75</v>
      </c>
      <c r="AJ7" s="1" t="s">
        <v>75</v>
      </c>
      <c r="AK7" s="1" t="s">
        <v>75</v>
      </c>
      <c r="AL7" s="1" t="s">
        <v>75</v>
      </c>
      <c r="AM7" s="1" t="s">
        <v>75</v>
      </c>
      <c r="AN7" s="1" t="s">
        <v>75</v>
      </c>
      <c r="AO7" s="1" t="s">
        <v>75</v>
      </c>
      <c r="AP7" s="1" t="s">
        <v>75</v>
      </c>
      <c r="AQ7" s="1" t="s">
        <v>75</v>
      </c>
    </row>
    <row r="8" spans="1:43" ht="12.6">
      <c r="A8" s="1" t="s">
        <v>167</v>
      </c>
      <c r="B8" s="2">
        <v>45008.628107928242</v>
      </c>
      <c r="C8" s="1" t="s">
        <v>173</v>
      </c>
      <c r="D8" s="3">
        <v>0</v>
      </c>
      <c r="E8" s="4">
        <v>45006</v>
      </c>
      <c r="F8" s="1">
        <v>101016945</v>
      </c>
      <c r="G8" s="1" t="s">
        <v>174</v>
      </c>
      <c r="H8" s="1" t="s">
        <v>2</v>
      </c>
      <c r="I8" s="1" t="s">
        <v>146</v>
      </c>
      <c r="J8" s="1" t="s">
        <v>146</v>
      </c>
      <c r="K8" s="1" t="s">
        <v>20</v>
      </c>
      <c r="L8" s="1">
        <v>18</v>
      </c>
      <c r="M8" s="1">
        <v>2</v>
      </c>
      <c r="N8" s="1" t="s">
        <v>29</v>
      </c>
      <c r="O8" s="1" t="s">
        <v>43</v>
      </c>
      <c r="P8" s="1" t="s">
        <v>48</v>
      </c>
      <c r="Q8" s="1" t="s">
        <v>49</v>
      </c>
      <c r="R8" s="1" t="s">
        <v>50</v>
      </c>
      <c r="S8" s="1" t="s">
        <v>52</v>
      </c>
      <c r="T8" s="1" t="s">
        <v>51</v>
      </c>
      <c r="U8" s="1" t="s">
        <v>58</v>
      </c>
      <c r="V8" s="1" t="s">
        <v>64</v>
      </c>
      <c r="W8" s="1" t="s">
        <v>69</v>
      </c>
      <c r="X8" s="1" t="s">
        <v>75</v>
      </c>
      <c r="Y8" s="1" t="s">
        <v>75</v>
      </c>
      <c r="Z8" s="1" t="s">
        <v>75</v>
      </c>
      <c r="AA8" s="1" t="s">
        <v>75</v>
      </c>
      <c r="AB8" s="1" t="s">
        <v>75</v>
      </c>
      <c r="AC8" s="1" t="s">
        <v>75</v>
      </c>
      <c r="AD8" s="1" t="s">
        <v>75</v>
      </c>
      <c r="AE8" s="1" t="s">
        <v>75</v>
      </c>
      <c r="AF8" s="1" t="s">
        <v>75</v>
      </c>
      <c r="AG8" s="1" t="s">
        <v>75</v>
      </c>
      <c r="AH8" s="1" t="s">
        <v>75</v>
      </c>
      <c r="AI8" s="1" t="s">
        <v>75</v>
      </c>
      <c r="AJ8" s="1" t="s">
        <v>75</v>
      </c>
      <c r="AK8" s="1" t="s">
        <v>75</v>
      </c>
      <c r="AL8" s="1" t="s">
        <v>75</v>
      </c>
      <c r="AM8" s="1" t="s">
        <v>75</v>
      </c>
      <c r="AN8" s="1" t="s">
        <v>75</v>
      </c>
      <c r="AO8" s="1" t="s">
        <v>75</v>
      </c>
      <c r="AP8" s="1" t="s">
        <v>75</v>
      </c>
      <c r="AQ8" s="1" t="s">
        <v>75</v>
      </c>
    </row>
    <row r="9" spans="1:43" ht="12.6">
      <c r="A9" s="1" t="s">
        <v>167</v>
      </c>
      <c r="B9" s="2">
        <v>45008.638139537041</v>
      </c>
      <c r="C9" s="1" t="s">
        <v>175</v>
      </c>
      <c r="D9" s="3">
        <v>0</v>
      </c>
      <c r="E9" s="4">
        <v>45006</v>
      </c>
      <c r="F9" s="1">
        <v>1002551569</v>
      </c>
      <c r="G9" s="1" t="s">
        <v>176</v>
      </c>
      <c r="H9" s="1" t="s">
        <v>2</v>
      </c>
      <c r="I9" s="1" t="s">
        <v>146</v>
      </c>
      <c r="J9" s="1" t="s">
        <v>146</v>
      </c>
      <c r="K9" s="1" t="s">
        <v>20</v>
      </c>
      <c r="L9" s="1">
        <v>20</v>
      </c>
      <c r="M9" s="1">
        <v>3</v>
      </c>
      <c r="N9" s="1" t="s">
        <v>29</v>
      </c>
      <c r="O9" s="1" t="s">
        <v>43</v>
      </c>
      <c r="P9" s="1" t="s">
        <v>48</v>
      </c>
      <c r="Q9" s="1" t="s">
        <v>49</v>
      </c>
      <c r="R9" s="1" t="s">
        <v>51</v>
      </c>
      <c r="S9" s="1" t="s">
        <v>52</v>
      </c>
      <c r="T9" s="1" t="s">
        <v>51</v>
      </c>
      <c r="U9" s="9" t="s">
        <v>58</v>
      </c>
      <c r="V9" s="1" t="s">
        <v>64</v>
      </c>
      <c r="W9" s="1" t="s">
        <v>69</v>
      </c>
      <c r="X9" s="1" t="s">
        <v>75</v>
      </c>
      <c r="Y9" s="1" t="s">
        <v>75</v>
      </c>
      <c r="Z9" s="1" t="s">
        <v>75</v>
      </c>
      <c r="AA9" s="1" t="s">
        <v>75</v>
      </c>
      <c r="AB9" s="1" t="s">
        <v>75</v>
      </c>
      <c r="AC9" s="1" t="s">
        <v>75</v>
      </c>
      <c r="AD9" s="1" t="s">
        <v>75</v>
      </c>
      <c r="AE9" s="1" t="s">
        <v>75</v>
      </c>
      <c r="AF9" s="1" t="s">
        <v>75</v>
      </c>
      <c r="AG9" s="1" t="s">
        <v>75</v>
      </c>
      <c r="AH9" s="1" t="s">
        <v>75</v>
      </c>
      <c r="AI9" s="1" t="s">
        <v>75</v>
      </c>
      <c r="AJ9" s="1" t="s">
        <v>75</v>
      </c>
      <c r="AK9" s="1" t="s">
        <v>75</v>
      </c>
      <c r="AL9" s="1" t="s">
        <v>75</v>
      </c>
      <c r="AM9" s="1" t="s">
        <v>75</v>
      </c>
      <c r="AN9" s="1" t="s">
        <v>75</v>
      </c>
      <c r="AO9" s="1" t="s">
        <v>75</v>
      </c>
      <c r="AP9" s="1" t="s">
        <v>75</v>
      </c>
      <c r="AQ9" s="1" t="s">
        <v>75</v>
      </c>
    </row>
    <row r="10" spans="1:43" ht="12.6">
      <c r="A10" s="1" t="s">
        <v>167</v>
      </c>
      <c r="B10" s="2">
        <v>45008.644641793981</v>
      </c>
      <c r="C10" s="1" t="s">
        <v>177</v>
      </c>
      <c r="D10" s="3">
        <v>0</v>
      </c>
      <c r="E10" s="4">
        <v>45006</v>
      </c>
      <c r="F10" s="1">
        <v>1015467432</v>
      </c>
      <c r="G10" s="1" t="s">
        <v>178</v>
      </c>
      <c r="H10" s="1" t="s">
        <v>2</v>
      </c>
      <c r="I10" s="1" t="s">
        <v>146</v>
      </c>
      <c r="J10" s="1" t="s">
        <v>146</v>
      </c>
      <c r="K10" s="1" t="s">
        <v>20</v>
      </c>
      <c r="L10" s="1">
        <v>25</v>
      </c>
      <c r="M10" s="1">
        <v>3</v>
      </c>
      <c r="N10" s="1" t="s">
        <v>30</v>
      </c>
      <c r="O10" s="1" t="s">
        <v>43</v>
      </c>
      <c r="P10" s="1" t="s">
        <v>48</v>
      </c>
      <c r="Q10" s="1" t="s">
        <v>49</v>
      </c>
      <c r="R10" s="1" t="s">
        <v>51</v>
      </c>
      <c r="S10" s="1" t="s">
        <v>52</v>
      </c>
      <c r="T10" s="1" t="s">
        <v>51</v>
      </c>
      <c r="U10" s="1" t="s">
        <v>58</v>
      </c>
      <c r="V10" s="1" t="s">
        <v>64</v>
      </c>
      <c r="W10" s="1" t="s">
        <v>68</v>
      </c>
      <c r="X10" s="1" t="s">
        <v>75</v>
      </c>
      <c r="Y10" s="1" t="s">
        <v>75</v>
      </c>
      <c r="Z10" s="1" t="s">
        <v>75</v>
      </c>
      <c r="AA10" s="1" t="s">
        <v>75</v>
      </c>
      <c r="AB10" s="1" t="s">
        <v>75</v>
      </c>
      <c r="AC10" s="1" t="s">
        <v>75</v>
      </c>
      <c r="AD10" s="1" t="s">
        <v>75</v>
      </c>
      <c r="AE10" s="1" t="s">
        <v>75</v>
      </c>
      <c r="AF10" s="1" t="s">
        <v>75</v>
      </c>
      <c r="AG10" s="1" t="s">
        <v>75</v>
      </c>
      <c r="AH10" s="1" t="s">
        <v>75</v>
      </c>
      <c r="AI10" s="1" t="s">
        <v>75</v>
      </c>
      <c r="AJ10" s="1" t="s">
        <v>75</v>
      </c>
      <c r="AK10" s="1" t="s">
        <v>75</v>
      </c>
      <c r="AL10" s="1" t="s">
        <v>75</v>
      </c>
      <c r="AM10" s="1" t="s">
        <v>75</v>
      </c>
      <c r="AN10" s="1" t="s">
        <v>75</v>
      </c>
      <c r="AO10" s="1" t="s">
        <v>75</v>
      </c>
      <c r="AP10" s="1" t="s">
        <v>75</v>
      </c>
      <c r="AQ10" s="1" t="s">
        <v>75</v>
      </c>
    </row>
    <row r="11" spans="1:43" ht="12.6">
      <c r="A11" s="1" t="s">
        <v>167</v>
      </c>
      <c r="B11" s="2">
        <v>45008.649973877313</v>
      </c>
      <c r="C11" s="1" t="s">
        <v>179</v>
      </c>
      <c r="D11" s="3">
        <v>0</v>
      </c>
      <c r="E11" s="4">
        <v>45006</v>
      </c>
      <c r="F11" s="1">
        <v>52068624</v>
      </c>
      <c r="G11" s="1" t="s">
        <v>180</v>
      </c>
      <c r="H11" s="1" t="s">
        <v>2</v>
      </c>
      <c r="I11" s="1" t="s">
        <v>145</v>
      </c>
      <c r="J11" s="1" t="s">
        <v>145</v>
      </c>
      <c r="K11" s="1" t="s">
        <v>20</v>
      </c>
      <c r="L11" s="1">
        <v>52</v>
      </c>
      <c r="M11" s="1">
        <v>4</v>
      </c>
      <c r="N11" s="1" t="s">
        <v>29</v>
      </c>
      <c r="O11" s="1" t="s">
        <v>43</v>
      </c>
      <c r="P11" s="1" t="s">
        <v>48</v>
      </c>
      <c r="Q11" s="1" t="s">
        <v>49</v>
      </c>
      <c r="R11" s="1" t="s">
        <v>51</v>
      </c>
      <c r="S11" s="1" t="s">
        <v>52</v>
      </c>
      <c r="T11" s="1" t="s">
        <v>51</v>
      </c>
      <c r="U11" s="1" t="s">
        <v>58</v>
      </c>
      <c r="V11" s="1" t="s">
        <v>62</v>
      </c>
      <c r="W11" s="1" t="s">
        <v>68</v>
      </c>
      <c r="X11" s="1" t="s">
        <v>75</v>
      </c>
      <c r="Y11" s="1" t="s">
        <v>75</v>
      </c>
      <c r="Z11" s="1" t="s">
        <v>75</v>
      </c>
      <c r="AA11" s="1" t="s">
        <v>75</v>
      </c>
      <c r="AB11" s="1" t="s">
        <v>75</v>
      </c>
      <c r="AC11" s="1" t="s">
        <v>75</v>
      </c>
      <c r="AD11" s="1" t="s">
        <v>75</v>
      </c>
      <c r="AE11" s="1" t="s">
        <v>75</v>
      </c>
      <c r="AF11" s="1" t="s">
        <v>75</v>
      </c>
      <c r="AG11" s="1" t="s">
        <v>75</v>
      </c>
      <c r="AH11" s="1" t="s">
        <v>75</v>
      </c>
      <c r="AI11" s="1" t="s">
        <v>75</v>
      </c>
      <c r="AJ11" s="1" t="s">
        <v>75</v>
      </c>
      <c r="AK11" s="1" t="s">
        <v>75</v>
      </c>
      <c r="AL11" s="1" t="s">
        <v>75</v>
      </c>
      <c r="AM11" s="1" t="s">
        <v>75</v>
      </c>
      <c r="AN11" s="1" t="s">
        <v>75</v>
      </c>
      <c r="AO11" s="1" t="s">
        <v>75</v>
      </c>
      <c r="AP11" s="1" t="s">
        <v>75</v>
      </c>
      <c r="AQ11" s="1" t="s">
        <v>75</v>
      </c>
    </row>
    <row r="12" spans="1:43" ht="12.6">
      <c r="A12" s="1" t="s">
        <v>167</v>
      </c>
      <c r="B12" s="2">
        <v>45008.661884212968</v>
      </c>
      <c r="C12" s="1" t="s">
        <v>181</v>
      </c>
      <c r="D12" s="3">
        <v>0</v>
      </c>
      <c r="E12" s="4">
        <v>45006</v>
      </c>
      <c r="F12" s="1">
        <v>19405756</v>
      </c>
      <c r="G12" s="1" t="s">
        <v>182</v>
      </c>
      <c r="H12" s="1" t="s">
        <v>2</v>
      </c>
      <c r="I12" s="1" t="s">
        <v>145</v>
      </c>
      <c r="J12" s="1" t="s">
        <v>145</v>
      </c>
      <c r="K12" s="1" t="s">
        <v>23</v>
      </c>
      <c r="L12" s="1">
        <v>63</v>
      </c>
      <c r="M12" s="1">
        <v>3</v>
      </c>
      <c r="N12" s="1" t="s">
        <v>28</v>
      </c>
      <c r="O12" s="1" t="s">
        <v>43</v>
      </c>
      <c r="P12" s="1" t="s">
        <v>48</v>
      </c>
      <c r="Q12" s="1" t="s">
        <v>49</v>
      </c>
      <c r="R12" s="1" t="s">
        <v>50</v>
      </c>
      <c r="S12" s="1" t="s">
        <v>51</v>
      </c>
      <c r="T12" s="1" t="s">
        <v>51</v>
      </c>
      <c r="U12" s="9" t="s">
        <v>58</v>
      </c>
      <c r="V12" s="1" t="s">
        <v>64</v>
      </c>
      <c r="W12" s="1" t="s">
        <v>72</v>
      </c>
      <c r="X12" s="1" t="s">
        <v>75</v>
      </c>
      <c r="Y12" s="1" t="s">
        <v>75</v>
      </c>
      <c r="Z12" s="1" t="s">
        <v>75</v>
      </c>
      <c r="AA12" s="1" t="s">
        <v>75</v>
      </c>
      <c r="AB12" s="1" t="s">
        <v>75</v>
      </c>
      <c r="AC12" s="1" t="s">
        <v>75</v>
      </c>
      <c r="AD12" s="1" t="s">
        <v>75</v>
      </c>
      <c r="AE12" s="1" t="s">
        <v>75</v>
      </c>
      <c r="AF12" s="1" t="s">
        <v>75</v>
      </c>
      <c r="AG12" s="1" t="s">
        <v>75</v>
      </c>
      <c r="AH12" s="1" t="s">
        <v>75</v>
      </c>
      <c r="AI12" s="1" t="s">
        <v>75</v>
      </c>
      <c r="AJ12" s="1" t="s">
        <v>75</v>
      </c>
      <c r="AK12" s="1" t="s">
        <v>75</v>
      </c>
      <c r="AL12" s="1" t="s">
        <v>75</v>
      </c>
      <c r="AM12" s="1" t="s">
        <v>75</v>
      </c>
      <c r="AN12" s="1" t="s">
        <v>75</v>
      </c>
      <c r="AO12" s="1" t="s">
        <v>75</v>
      </c>
      <c r="AP12" s="1" t="s">
        <v>75</v>
      </c>
      <c r="AQ12" s="1" t="s">
        <v>75</v>
      </c>
    </row>
    <row r="13" spans="1:43" ht="12.6">
      <c r="A13" s="1" t="s">
        <v>167</v>
      </c>
      <c r="B13" s="2">
        <v>45008.668815428246</v>
      </c>
      <c r="C13" s="1" t="s">
        <v>183</v>
      </c>
      <c r="D13" s="3">
        <v>0</v>
      </c>
      <c r="E13" s="4">
        <v>45006</v>
      </c>
      <c r="F13" s="1">
        <v>23681923</v>
      </c>
      <c r="G13" s="1" t="s">
        <v>184</v>
      </c>
      <c r="H13" s="1" t="s">
        <v>2</v>
      </c>
      <c r="I13" s="1" t="s">
        <v>147</v>
      </c>
      <c r="J13" s="1" t="s">
        <v>147</v>
      </c>
      <c r="K13" s="1" t="s">
        <v>20</v>
      </c>
      <c r="L13" s="1">
        <v>58</v>
      </c>
      <c r="M13" s="1">
        <v>2</v>
      </c>
      <c r="N13" s="1" t="s">
        <v>27</v>
      </c>
      <c r="O13" s="1" t="s">
        <v>36</v>
      </c>
      <c r="P13" s="1" t="s">
        <v>48</v>
      </c>
      <c r="Q13" s="1" t="s">
        <v>49</v>
      </c>
      <c r="R13" s="1" t="s">
        <v>51</v>
      </c>
      <c r="S13" s="1" t="s">
        <v>51</v>
      </c>
      <c r="T13" s="1" t="s">
        <v>51</v>
      </c>
      <c r="U13" s="1" t="s">
        <v>58</v>
      </c>
      <c r="V13" s="1" t="s">
        <v>63</v>
      </c>
      <c r="W13" s="1" t="s">
        <v>70</v>
      </c>
      <c r="X13" s="1" t="s">
        <v>75</v>
      </c>
      <c r="Y13" s="1" t="s">
        <v>76</v>
      </c>
      <c r="Z13" s="1" t="s">
        <v>75</v>
      </c>
      <c r="AA13" s="1" t="s">
        <v>75</v>
      </c>
      <c r="AB13" s="1" t="s">
        <v>75</v>
      </c>
      <c r="AC13" s="1" t="s">
        <v>75</v>
      </c>
      <c r="AD13" s="1" t="s">
        <v>75</v>
      </c>
      <c r="AE13" s="1" t="s">
        <v>75</v>
      </c>
      <c r="AF13" s="1" t="s">
        <v>76</v>
      </c>
      <c r="AG13" s="1" t="s">
        <v>76</v>
      </c>
      <c r="AH13" s="1" t="s">
        <v>74</v>
      </c>
      <c r="AI13" s="1" t="s">
        <v>75</v>
      </c>
      <c r="AJ13" s="1" t="s">
        <v>74</v>
      </c>
      <c r="AK13" s="1" t="s">
        <v>75</v>
      </c>
      <c r="AL13" s="1" t="s">
        <v>75</v>
      </c>
      <c r="AM13" s="1" t="s">
        <v>75</v>
      </c>
      <c r="AN13" s="1" t="s">
        <v>74</v>
      </c>
      <c r="AO13" s="1" t="s">
        <v>77</v>
      </c>
      <c r="AP13" s="1" t="s">
        <v>75</v>
      </c>
      <c r="AQ13" s="1" t="s">
        <v>74</v>
      </c>
    </row>
    <row r="14" spans="1:43" ht="12.6">
      <c r="A14" s="1" t="s">
        <v>167</v>
      </c>
      <c r="B14" s="2">
        <v>45008.698392013888</v>
      </c>
      <c r="C14" s="1" t="s">
        <v>185</v>
      </c>
      <c r="D14" s="3">
        <v>0</v>
      </c>
      <c r="E14" s="4">
        <v>45006</v>
      </c>
      <c r="F14" s="1">
        <v>52124260</v>
      </c>
      <c r="G14" s="1" t="s">
        <v>186</v>
      </c>
      <c r="H14" s="1" t="s">
        <v>2</v>
      </c>
      <c r="I14" s="1" t="s">
        <v>146</v>
      </c>
      <c r="J14" s="1" t="s">
        <v>145</v>
      </c>
      <c r="K14" s="1" t="s">
        <v>20</v>
      </c>
      <c r="L14" s="1">
        <v>49</v>
      </c>
      <c r="M14" s="1">
        <v>1</v>
      </c>
      <c r="N14" s="1" t="s">
        <v>29</v>
      </c>
      <c r="O14" s="1" t="s">
        <v>33</v>
      </c>
      <c r="P14" s="1" t="s">
        <v>48</v>
      </c>
      <c r="Q14" s="1" t="s">
        <v>49</v>
      </c>
      <c r="R14" s="1" t="s">
        <v>50</v>
      </c>
      <c r="S14" s="1" t="s">
        <v>51</v>
      </c>
      <c r="T14" s="1" t="s">
        <v>51</v>
      </c>
      <c r="U14" s="1" t="s">
        <v>58</v>
      </c>
      <c r="V14" s="1" t="s">
        <v>63</v>
      </c>
      <c r="W14" s="1" t="s">
        <v>67</v>
      </c>
      <c r="X14" s="1" t="s">
        <v>75</v>
      </c>
      <c r="Y14" s="1" t="s">
        <v>75</v>
      </c>
      <c r="Z14" s="1" t="s">
        <v>75</v>
      </c>
      <c r="AA14" s="1" t="s">
        <v>75</v>
      </c>
      <c r="AB14" s="1" t="s">
        <v>75</v>
      </c>
      <c r="AC14" s="1" t="s">
        <v>75</v>
      </c>
      <c r="AD14" s="1" t="s">
        <v>75</v>
      </c>
      <c r="AE14" s="1" t="s">
        <v>75</v>
      </c>
      <c r="AF14" s="1" t="s">
        <v>75</v>
      </c>
      <c r="AG14" s="1" t="s">
        <v>75</v>
      </c>
      <c r="AH14" s="1" t="s">
        <v>75</v>
      </c>
      <c r="AI14" s="1" t="s">
        <v>75</v>
      </c>
      <c r="AJ14" s="1" t="s">
        <v>75</v>
      </c>
      <c r="AK14" s="1" t="s">
        <v>75</v>
      </c>
      <c r="AL14" s="1" t="s">
        <v>75</v>
      </c>
      <c r="AM14" s="1" t="s">
        <v>75</v>
      </c>
      <c r="AN14" s="1" t="s">
        <v>75</v>
      </c>
      <c r="AO14" s="1" t="s">
        <v>75</v>
      </c>
      <c r="AP14" s="1" t="s">
        <v>75</v>
      </c>
      <c r="AQ14" s="1" t="s">
        <v>75</v>
      </c>
    </row>
    <row r="15" spans="1:43" ht="12.6">
      <c r="A15" s="1" t="s">
        <v>167</v>
      </c>
      <c r="B15" s="2">
        <v>45008.710443888893</v>
      </c>
      <c r="C15" s="1" t="s">
        <v>187</v>
      </c>
      <c r="D15" s="3">
        <v>0</v>
      </c>
      <c r="E15" s="4">
        <v>45006</v>
      </c>
      <c r="F15" s="1">
        <v>51882244</v>
      </c>
      <c r="G15" s="1" t="s">
        <v>188</v>
      </c>
      <c r="H15" s="1" t="s">
        <v>2</v>
      </c>
      <c r="I15" s="1" t="s">
        <v>145</v>
      </c>
      <c r="J15" s="1" t="s">
        <v>145</v>
      </c>
      <c r="K15" s="1" t="s">
        <v>20</v>
      </c>
      <c r="L15" s="1">
        <v>56</v>
      </c>
      <c r="M15" s="1">
        <v>5</v>
      </c>
      <c r="N15" s="1" t="s">
        <v>28</v>
      </c>
      <c r="O15" s="1" t="s">
        <v>43</v>
      </c>
      <c r="P15" s="1" t="s">
        <v>48</v>
      </c>
      <c r="Q15" s="1" t="s">
        <v>49</v>
      </c>
      <c r="R15" s="1" t="s">
        <v>50</v>
      </c>
      <c r="S15" s="1" t="s">
        <v>52</v>
      </c>
      <c r="T15" s="1" t="s">
        <v>51</v>
      </c>
      <c r="U15" s="1" t="s">
        <v>57</v>
      </c>
      <c r="V15" s="1" t="s">
        <v>64</v>
      </c>
      <c r="W15" s="1" t="s">
        <v>72</v>
      </c>
      <c r="X15" s="1" t="s">
        <v>75</v>
      </c>
      <c r="Y15" s="1" t="s">
        <v>75</v>
      </c>
      <c r="Z15" s="1" t="s">
        <v>75</v>
      </c>
      <c r="AA15" s="1" t="s">
        <v>75</v>
      </c>
      <c r="AB15" s="1" t="s">
        <v>75</v>
      </c>
      <c r="AC15" s="1" t="s">
        <v>75</v>
      </c>
      <c r="AD15" s="1" t="s">
        <v>75</v>
      </c>
      <c r="AE15" s="1" t="s">
        <v>75</v>
      </c>
      <c r="AF15" s="1" t="s">
        <v>75</v>
      </c>
      <c r="AG15" s="1" t="s">
        <v>75</v>
      </c>
      <c r="AH15" s="1" t="s">
        <v>75</v>
      </c>
      <c r="AI15" s="1" t="s">
        <v>75</v>
      </c>
      <c r="AJ15" s="1" t="s">
        <v>75</v>
      </c>
      <c r="AK15" s="1" t="s">
        <v>75</v>
      </c>
      <c r="AL15" s="1" t="s">
        <v>75</v>
      </c>
      <c r="AM15" s="1" t="s">
        <v>75</v>
      </c>
      <c r="AN15" s="1" t="s">
        <v>75</v>
      </c>
      <c r="AO15" s="1" t="s">
        <v>75</v>
      </c>
      <c r="AP15" s="1" t="s">
        <v>75</v>
      </c>
      <c r="AQ15" s="1" t="s">
        <v>75</v>
      </c>
    </row>
    <row r="16" spans="1:43" ht="12.6">
      <c r="A16" s="1" t="s">
        <v>167</v>
      </c>
      <c r="B16" s="2">
        <v>45008.716939895836</v>
      </c>
      <c r="C16" s="1" t="s">
        <v>189</v>
      </c>
      <c r="D16" s="3">
        <v>0</v>
      </c>
      <c r="E16" s="4">
        <v>45006</v>
      </c>
      <c r="F16" s="1">
        <v>51710946</v>
      </c>
      <c r="G16" s="1" t="s">
        <v>190</v>
      </c>
      <c r="H16" s="1" t="s">
        <v>2</v>
      </c>
      <c r="I16" s="1" t="s">
        <v>146</v>
      </c>
      <c r="J16" s="1" t="s">
        <v>145</v>
      </c>
      <c r="K16" s="1" t="s">
        <v>20</v>
      </c>
      <c r="L16" s="1">
        <v>59</v>
      </c>
      <c r="M16" s="1">
        <v>4</v>
      </c>
      <c r="N16" s="1" t="s">
        <v>26</v>
      </c>
      <c r="O16" s="1" t="s">
        <v>33</v>
      </c>
      <c r="P16" s="1" t="s">
        <v>48</v>
      </c>
      <c r="Q16" s="1" t="s">
        <v>49</v>
      </c>
      <c r="R16" s="1" t="s">
        <v>50</v>
      </c>
      <c r="S16" s="1" t="s">
        <v>52</v>
      </c>
      <c r="T16" s="1" t="s">
        <v>51</v>
      </c>
      <c r="U16" s="1" t="s">
        <v>58</v>
      </c>
      <c r="V16" s="1" t="s">
        <v>65</v>
      </c>
      <c r="W16" s="1" t="s">
        <v>67</v>
      </c>
      <c r="X16" s="1" t="s">
        <v>75</v>
      </c>
      <c r="Y16" s="1" t="s">
        <v>74</v>
      </c>
      <c r="Z16" s="1" t="s">
        <v>75</v>
      </c>
      <c r="AA16" s="1" t="s">
        <v>75</v>
      </c>
      <c r="AB16" s="1" t="s">
        <v>75</v>
      </c>
      <c r="AC16" s="1" t="s">
        <v>75</v>
      </c>
      <c r="AD16" s="1" t="s">
        <v>75</v>
      </c>
      <c r="AE16" s="1" t="s">
        <v>75</v>
      </c>
      <c r="AF16" s="1" t="s">
        <v>75</v>
      </c>
      <c r="AG16" s="1" t="s">
        <v>75</v>
      </c>
      <c r="AH16" s="1" t="s">
        <v>75</v>
      </c>
      <c r="AI16" s="1" t="s">
        <v>75</v>
      </c>
      <c r="AJ16" s="1" t="s">
        <v>75</v>
      </c>
      <c r="AK16" s="1" t="s">
        <v>75</v>
      </c>
      <c r="AL16" s="1" t="s">
        <v>75</v>
      </c>
      <c r="AM16" s="1" t="s">
        <v>75</v>
      </c>
      <c r="AN16" s="1" t="s">
        <v>75</v>
      </c>
      <c r="AO16" s="1" t="s">
        <v>75</v>
      </c>
      <c r="AP16" s="1" t="s">
        <v>75</v>
      </c>
      <c r="AQ16" s="1" t="s">
        <v>75</v>
      </c>
    </row>
    <row r="17" spans="1:43" ht="12.6">
      <c r="A17" s="1" t="s">
        <v>167</v>
      </c>
      <c r="B17" s="2">
        <v>45008.723444664356</v>
      </c>
      <c r="C17" s="1" t="s">
        <v>191</v>
      </c>
      <c r="D17" s="3">
        <v>0</v>
      </c>
      <c r="E17" s="4">
        <v>45006</v>
      </c>
      <c r="F17" s="1">
        <v>1000573467</v>
      </c>
      <c r="G17" s="1" t="s">
        <v>192</v>
      </c>
      <c r="H17" s="1" t="s">
        <v>2</v>
      </c>
      <c r="I17" s="1" t="s">
        <v>146</v>
      </c>
      <c r="J17" s="1" t="s">
        <v>146</v>
      </c>
      <c r="K17" s="1" t="s">
        <v>23</v>
      </c>
      <c r="L17" s="1">
        <v>21</v>
      </c>
      <c r="M17" s="1">
        <v>2</v>
      </c>
      <c r="N17" s="1" t="s">
        <v>29</v>
      </c>
      <c r="O17" s="1" t="s">
        <v>43</v>
      </c>
      <c r="P17" s="1" t="s">
        <v>48</v>
      </c>
      <c r="Q17" s="1" t="s">
        <v>49</v>
      </c>
      <c r="R17" s="1" t="s">
        <v>51</v>
      </c>
      <c r="S17" s="1" t="s">
        <v>52</v>
      </c>
      <c r="T17" s="1" t="s">
        <v>51</v>
      </c>
      <c r="U17" s="1" t="s">
        <v>58</v>
      </c>
      <c r="V17" s="1" t="s">
        <v>63</v>
      </c>
      <c r="W17" s="1" t="s">
        <v>68</v>
      </c>
      <c r="X17" s="1" t="s">
        <v>75</v>
      </c>
      <c r="Y17" s="1" t="s">
        <v>76</v>
      </c>
      <c r="Z17" s="1" t="s">
        <v>75</v>
      </c>
      <c r="AA17" s="1" t="s">
        <v>75</v>
      </c>
      <c r="AB17" s="1" t="s">
        <v>75</v>
      </c>
      <c r="AC17" s="1" t="s">
        <v>75</v>
      </c>
      <c r="AD17" s="1" t="s">
        <v>75</v>
      </c>
      <c r="AE17" s="1" t="s">
        <v>75</v>
      </c>
      <c r="AF17" s="1" t="s">
        <v>75</v>
      </c>
      <c r="AG17" s="1" t="s">
        <v>75</v>
      </c>
      <c r="AH17" s="1" t="s">
        <v>75</v>
      </c>
      <c r="AI17" s="1" t="s">
        <v>75</v>
      </c>
      <c r="AJ17" s="1" t="s">
        <v>75</v>
      </c>
      <c r="AK17" s="1" t="s">
        <v>75</v>
      </c>
      <c r="AL17" s="1" t="s">
        <v>75</v>
      </c>
      <c r="AM17" s="1" t="s">
        <v>75</v>
      </c>
      <c r="AN17" s="1" t="s">
        <v>75</v>
      </c>
      <c r="AO17" s="1" t="s">
        <v>75</v>
      </c>
      <c r="AP17" s="1" t="s">
        <v>75</v>
      </c>
      <c r="AQ17" s="1" t="s">
        <v>75</v>
      </c>
    </row>
    <row r="18" spans="1:43" ht="12.6">
      <c r="A18" s="1" t="s">
        <v>167</v>
      </c>
      <c r="B18" s="2">
        <v>45008.730163518514</v>
      </c>
      <c r="C18" s="1" t="s">
        <v>193</v>
      </c>
      <c r="D18" s="3">
        <v>0</v>
      </c>
      <c r="E18" s="4">
        <v>45006</v>
      </c>
      <c r="F18" s="1">
        <v>51849199</v>
      </c>
      <c r="G18" s="1" t="s">
        <v>194</v>
      </c>
      <c r="H18" s="1" t="s">
        <v>2</v>
      </c>
      <c r="I18" s="1" t="s">
        <v>146</v>
      </c>
      <c r="J18" s="1" t="s">
        <v>146</v>
      </c>
      <c r="K18" s="1" t="s">
        <v>20</v>
      </c>
      <c r="L18" s="1">
        <v>55</v>
      </c>
      <c r="M18" s="1">
        <v>2</v>
      </c>
      <c r="N18" s="1" t="s">
        <v>29</v>
      </c>
      <c r="O18" s="1" t="s">
        <v>43</v>
      </c>
      <c r="P18" s="1" t="s">
        <v>48</v>
      </c>
      <c r="Q18" s="1" t="s">
        <v>49</v>
      </c>
      <c r="R18" s="1" t="s">
        <v>51</v>
      </c>
      <c r="S18" s="1" t="s">
        <v>52</v>
      </c>
      <c r="T18" s="1" t="s">
        <v>51</v>
      </c>
      <c r="U18" s="1" t="s">
        <v>58</v>
      </c>
      <c r="V18" s="1" t="s">
        <v>64</v>
      </c>
      <c r="W18" s="1" t="s">
        <v>68</v>
      </c>
      <c r="X18" s="1" t="s">
        <v>75</v>
      </c>
      <c r="Y18" s="1" t="s">
        <v>75</v>
      </c>
      <c r="Z18" s="1" t="s">
        <v>75</v>
      </c>
      <c r="AA18" s="1" t="s">
        <v>75</v>
      </c>
      <c r="AB18" s="1" t="s">
        <v>75</v>
      </c>
      <c r="AC18" s="1" t="s">
        <v>75</v>
      </c>
      <c r="AD18" s="1" t="s">
        <v>75</v>
      </c>
      <c r="AE18" s="1" t="s">
        <v>75</v>
      </c>
      <c r="AF18" s="1" t="s">
        <v>75</v>
      </c>
      <c r="AG18" s="1" t="s">
        <v>75</v>
      </c>
      <c r="AH18" s="1" t="s">
        <v>75</v>
      </c>
      <c r="AI18" s="1" t="s">
        <v>75</v>
      </c>
      <c r="AJ18" s="1" t="s">
        <v>75</v>
      </c>
      <c r="AK18" s="1" t="s">
        <v>75</v>
      </c>
      <c r="AL18" s="1" t="s">
        <v>75</v>
      </c>
      <c r="AM18" s="1" t="s">
        <v>75</v>
      </c>
      <c r="AN18" s="1" t="s">
        <v>75</v>
      </c>
      <c r="AO18" s="1" t="s">
        <v>75</v>
      </c>
      <c r="AP18" s="1" t="s">
        <v>75</v>
      </c>
      <c r="AQ18" s="1" t="s">
        <v>75</v>
      </c>
    </row>
    <row r="19" spans="1:43" ht="12.6">
      <c r="A19" s="1" t="s">
        <v>167</v>
      </c>
      <c r="B19" s="2">
        <v>45008.734934259264</v>
      </c>
      <c r="C19" s="1" t="s">
        <v>195</v>
      </c>
      <c r="D19" s="3">
        <v>0</v>
      </c>
      <c r="E19" s="4">
        <v>45006</v>
      </c>
      <c r="F19" s="1">
        <v>79769205</v>
      </c>
      <c r="G19" s="1" t="s">
        <v>196</v>
      </c>
      <c r="H19" s="1" t="s">
        <v>2</v>
      </c>
      <c r="I19" s="1" t="s">
        <v>146</v>
      </c>
      <c r="J19" s="1" t="s">
        <v>146</v>
      </c>
      <c r="K19" s="1" t="s">
        <v>23</v>
      </c>
      <c r="L19" s="1">
        <v>25</v>
      </c>
      <c r="M19" s="1">
        <v>2</v>
      </c>
      <c r="N19" s="1" t="s">
        <v>29</v>
      </c>
      <c r="O19" s="1" t="s">
        <v>43</v>
      </c>
      <c r="P19" s="1" t="s">
        <v>48</v>
      </c>
      <c r="Q19" s="1" t="s">
        <v>49</v>
      </c>
      <c r="R19" s="1" t="s">
        <v>51</v>
      </c>
      <c r="S19" s="1" t="s">
        <v>51</v>
      </c>
      <c r="T19" s="1" t="s">
        <v>51</v>
      </c>
      <c r="U19" s="1" t="s">
        <v>58</v>
      </c>
      <c r="V19" s="1" t="s">
        <v>64</v>
      </c>
      <c r="W19" s="1" t="s">
        <v>69</v>
      </c>
      <c r="X19" s="1" t="s">
        <v>75</v>
      </c>
      <c r="Y19" s="1" t="s">
        <v>76</v>
      </c>
      <c r="Z19" s="1" t="s">
        <v>75</v>
      </c>
      <c r="AA19" s="1" t="s">
        <v>75</v>
      </c>
      <c r="AB19" s="1" t="s">
        <v>75</v>
      </c>
      <c r="AC19" s="1" t="s">
        <v>75</v>
      </c>
      <c r="AD19" s="1" t="s">
        <v>75</v>
      </c>
      <c r="AE19" s="1" t="s">
        <v>75</v>
      </c>
      <c r="AF19" s="1" t="s">
        <v>75</v>
      </c>
      <c r="AG19" s="1" t="s">
        <v>75</v>
      </c>
      <c r="AH19" s="1" t="s">
        <v>75</v>
      </c>
      <c r="AI19" s="1" t="s">
        <v>75</v>
      </c>
      <c r="AJ19" s="1" t="s">
        <v>75</v>
      </c>
      <c r="AK19" s="1" t="s">
        <v>75</v>
      </c>
      <c r="AL19" s="1" t="s">
        <v>75</v>
      </c>
      <c r="AM19" s="1" t="s">
        <v>75</v>
      </c>
      <c r="AN19" s="1" t="s">
        <v>75</v>
      </c>
      <c r="AO19" s="1" t="s">
        <v>75</v>
      </c>
      <c r="AP19" s="1" t="s">
        <v>75</v>
      </c>
      <c r="AQ19" s="1" t="s">
        <v>75</v>
      </c>
    </row>
    <row r="20" spans="1:43" ht="12.6">
      <c r="A20" s="1" t="s">
        <v>197</v>
      </c>
      <c r="B20" s="2">
        <v>44992.578716307871</v>
      </c>
      <c r="C20" s="1" t="s">
        <v>198</v>
      </c>
      <c r="D20" s="3">
        <v>0</v>
      </c>
      <c r="E20" s="4">
        <v>44992</v>
      </c>
      <c r="F20" s="1">
        <v>23493785</v>
      </c>
      <c r="G20" s="1" t="s">
        <v>199</v>
      </c>
      <c r="H20" s="1" t="s">
        <v>2</v>
      </c>
      <c r="I20" s="1" t="s">
        <v>145</v>
      </c>
      <c r="J20" s="1" t="s">
        <v>145</v>
      </c>
      <c r="K20" s="1" t="s">
        <v>20</v>
      </c>
      <c r="L20" s="1">
        <v>59</v>
      </c>
      <c r="M20" s="1">
        <v>2</v>
      </c>
      <c r="N20" s="1" t="s">
        <v>28</v>
      </c>
      <c r="O20" s="1" t="s">
        <v>43</v>
      </c>
      <c r="P20" s="1" t="s">
        <v>48</v>
      </c>
      <c r="Q20" s="1" t="s">
        <v>49</v>
      </c>
      <c r="R20" s="1" t="s">
        <v>50</v>
      </c>
      <c r="S20" s="1" t="s">
        <v>51</v>
      </c>
      <c r="T20" s="1" t="s">
        <v>51</v>
      </c>
      <c r="U20" s="1" t="s">
        <v>58</v>
      </c>
      <c r="V20" s="1" t="s">
        <v>63</v>
      </c>
      <c r="W20" s="1" t="s">
        <v>68</v>
      </c>
      <c r="X20" s="1" t="s">
        <v>76</v>
      </c>
      <c r="Y20" s="1" t="s">
        <v>74</v>
      </c>
      <c r="Z20" s="1" t="s">
        <v>76</v>
      </c>
      <c r="AA20" s="1" t="s">
        <v>76</v>
      </c>
      <c r="AB20" s="1" t="s">
        <v>75</v>
      </c>
      <c r="AC20" s="1" t="s">
        <v>75</v>
      </c>
      <c r="AD20" s="1" t="s">
        <v>75</v>
      </c>
      <c r="AE20" s="1" t="s">
        <v>75</v>
      </c>
      <c r="AF20" s="1" t="s">
        <v>75</v>
      </c>
      <c r="AG20" s="1" t="s">
        <v>76</v>
      </c>
      <c r="AH20" s="1" t="s">
        <v>75</v>
      </c>
      <c r="AI20" s="1" t="s">
        <v>75</v>
      </c>
      <c r="AJ20" s="1" t="s">
        <v>75</v>
      </c>
      <c r="AK20" s="1" t="s">
        <v>76</v>
      </c>
      <c r="AL20" s="1" t="s">
        <v>75</v>
      </c>
      <c r="AM20" s="1" t="s">
        <v>75</v>
      </c>
      <c r="AN20" s="1" t="s">
        <v>75</v>
      </c>
      <c r="AO20" s="1" t="s">
        <v>75</v>
      </c>
      <c r="AP20" s="1" t="s">
        <v>75</v>
      </c>
      <c r="AQ20" s="1" t="s">
        <v>75</v>
      </c>
    </row>
    <row r="21" spans="1:43" ht="12.6">
      <c r="A21" s="1" t="s">
        <v>200</v>
      </c>
      <c r="B21" s="2">
        <v>44985.646728043983</v>
      </c>
      <c r="C21" s="1" t="s">
        <v>201</v>
      </c>
      <c r="D21" s="3">
        <v>0</v>
      </c>
      <c r="E21" s="4">
        <v>44985</v>
      </c>
      <c r="F21" s="1">
        <v>52520301</v>
      </c>
      <c r="G21" s="1" t="s">
        <v>202</v>
      </c>
      <c r="H21" s="1" t="s">
        <v>2</v>
      </c>
      <c r="I21" s="1" t="s">
        <v>145</v>
      </c>
      <c r="J21" s="1" t="s">
        <v>145</v>
      </c>
      <c r="K21" s="1" t="s">
        <v>20</v>
      </c>
      <c r="L21" s="1">
        <v>46</v>
      </c>
      <c r="M21" s="1">
        <v>3</v>
      </c>
      <c r="N21" s="1" t="s">
        <v>29</v>
      </c>
      <c r="O21" s="1" t="s">
        <v>43</v>
      </c>
      <c r="P21" s="1" t="s">
        <v>48</v>
      </c>
      <c r="Q21" s="1" t="s">
        <v>49</v>
      </c>
      <c r="R21" s="1" t="s">
        <v>50</v>
      </c>
      <c r="S21" s="1" t="s">
        <v>52</v>
      </c>
      <c r="T21" s="1" t="s">
        <v>51</v>
      </c>
      <c r="U21" s="9" t="s">
        <v>58</v>
      </c>
      <c r="V21" s="1" t="s">
        <v>64</v>
      </c>
      <c r="W21" s="1" t="s">
        <v>67</v>
      </c>
      <c r="X21" s="1" t="s">
        <v>75</v>
      </c>
      <c r="Y21" s="1" t="s">
        <v>74</v>
      </c>
      <c r="Z21" s="1" t="s">
        <v>75</v>
      </c>
      <c r="AA21" s="1" t="s">
        <v>75</v>
      </c>
      <c r="AB21" s="1" t="s">
        <v>75</v>
      </c>
      <c r="AC21" s="1" t="s">
        <v>76</v>
      </c>
      <c r="AD21" s="1" t="s">
        <v>75</v>
      </c>
      <c r="AE21" s="1" t="s">
        <v>76</v>
      </c>
      <c r="AF21" s="1" t="s">
        <v>75</v>
      </c>
      <c r="AG21" s="1" t="s">
        <v>75</v>
      </c>
      <c r="AH21" s="1" t="s">
        <v>76</v>
      </c>
      <c r="AI21" s="1" t="s">
        <v>75</v>
      </c>
      <c r="AJ21" s="1" t="s">
        <v>76</v>
      </c>
      <c r="AK21" s="1" t="s">
        <v>76</v>
      </c>
      <c r="AL21" s="1" t="s">
        <v>76</v>
      </c>
      <c r="AM21" s="1" t="s">
        <v>75</v>
      </c>
      <c r="AN21" s="1" t="s">
        <v>75</v>
      </c>
      <c r="AO21" s="1" t="s">
        <v>75</v>
      </c>
      <c r="AP21" s="1" t="s">
        <v>75</v>
      </c>
      <c r="AQ21" s="1" t="s">
        <v>76</v>
      </c>
    </row>
    <row r="22" spans="1:43" ht="12.6">
      <c r="A22" s="1" t="s">
        <v>203</v>
      </c>
      <c r="B22" s="2">
        <v>44992.611359212962</v>
      </c>
      <c r="C22" s="1" t="s">
        <v>204</v>
      </c>
      <c r="D22" s="3">
        <v>0</v>
      </c>
      <c r="E22" s="4">
        <v>44992</v>
      </c>
      <c r="F22" s="1">
        <v>19405756</v>
      </c>
      <c r="G22" s="1" t="s">
        <v>205</v>
      </c>
      <c r="H22" s="1" t="s">
        <v>2</v>
      </c>
      <c r="I22" s="1" t="s">
        <v>145</v>
      </c>
      <c r="J22" s="1" t="s">
        <v>145</v>
      </c>
      <c r="K22" s="1" t="s">
        <v>23</v>
      </c>
      <c r="L22" s="1">
        <v>63</v>
      </c>
      <c r="M22" s="1">
        <v>3</v>
      </c>
      <c r="N22" s="1" t="s">
        <v>28</v>
      </c>
      <c r="O22" s="1" t="s">
        <v>43</v>
      </c>
      <c r="P22" s="1" t="s">
        <v>48</v>
      </c>
      <c r="Q22" s="1" t="s">
        <v>49</v>
      </c>
      <c r="R22" s="1" t="s">
        <v>50</v>
      </c>
      <c r="S22" s="1" t="s">
        <v>51</v>
      </c>
      <c r="T22" s="1" t="s">
        <v>51</v>
      </c>
      <c r="U22" s="1" t="s">
        <v>58</v>
      </c>
      <c r="V22" s="1" t="s">
        <v>63</v>
      </c>
      <c r="W22" s="1" t="s">
        <v>72</v>
      </c>
      <c r="X22" s="1" t="s">
        <v>75</v>
      </c>
      <c r="Y22" s="1" t="s">
        <v>76</v>
      </c>
      <c r="Z22" s="1" t="s">
        <v>75</v>
      </c>
      <c r="AA22" s="1" t="s">
        <v>75</v>
      </c>
      <c r="AB22" s="1" t="s">
        <v>75</v>
      </c>
      <c r="AC22" s="1" t="s">
        <v>75</v>
      </c>
      <c r="AD22" s="1" t="s">
        <v>75</v>
      </c>
      <c r="AE22" s="1" t="s">
        <v>75</v>
      </c>
      <c r="AF22" s="1" t="s">
        <v>75</v>
      </c>
      <c r="AG22" s="1" t="s">
        <v>76</v>
      </c>
      <c r="AH22" s="1" t="s">
        <v>75</v>
      </c>
      <c r="AI22" s="1" t="s">
        <v>75</v>
      </c>
      <c r="AJ22" s="1" t="s">
        <v>75</v>
      </c>
      <c r="AK22" s="1" t="s">
        <v>75</v>
      </c>
      <c r="AL22" s="1" t="s">
        <v>75</v>
      </c>
      <c r="AM22" s="1" t="s">
        <v>75</v>
      </c>
      <c r="AN22" s="1" t="s">
        <v>75</v>
      </c>
      <c r="AO22" s="1" t="s">
        <v>75</v>
      </c>
      <c r="AP22" s="1" t="s">
        <v>75</v>
      </c>
      <c r="AQ22" s="1" t="s">
        <v>75</v>
      </c>
    </row>
    <row r="23" spans="1:43" ht="12.6">
      <c r="A23" s="1" t="s">
        <v>206</v>
      </c>
      <c r="B23" s="2">
        <v>44985.620551944448</v>
      </c>
      <c r="C23" s="1" t="s">
        <v>207</v>
      </c>
      <c r="D23" s="3">
        <v>0</v>
      </c>
      <c r="E23" s="4">
        <v>44985</v>
      </c>
      <c r="F23" s="1" t="s">
        <v>208</v>
      </c>
      <c r="G23" s="1" t="s">
        <v>209</v>
      </c>
      <c r="H23" s="1" t="s">
        <v>2</v>
      </c>
      <c r="I23" s="1" t="s">
        <v>147</v>
      </c>
      <c r="J23" s="1" t="s">
        <v>147</v>
      </c>
      <c r="K23" s="1" t="s">
        <v>20</v>
      </c>
      <c r="L23" s="1">
        <v>60</v>
      </c>
      <c r="M23" s="1">
        <v>3</v>
      </c>
      <c r="N23" s="1" t="s">
        <v>30</v>
      </c>
      <c r="O23" s="1" t="s">
        <v>38</v>
      </c>
      <c r="P23" s="1" t="s">
        <v>48</v>
      </c>
      <c r="Q23" s="1" t="s">
        <v>49</v>
      </c>
      <c r="R23" s="1" t="s">
        <v>51</v>
      </c>
      <c r="S23" s="1" t="s">
        <v>51</v>
      </c>
      <c r="T23" s="1" t="s">
        <v>51</v>
      </c>
      <c r="U23" s="1" t="s">
        <v>58</v>
      </c>
      <c r="V23" s="1" t="s">
        <v>62</v>
      </c>
      <c r="W23" s="1" t="s">
        <v>148</v>
      </c>
      <c r="X23" s="1" t="s">
        <v>74</v>
      </c>
      <c r="Y23" s="1" t="s">
        <v>77</v>
      </c>
      <c r="Z23" s="1" t="s">
        <v>74</v>
      </c>
      <c r="AA23" s="1" t="s">
        <v>74</v>
      </c>
      <c r="AB23" s="1" t="s">
        <v>76</v>
      </c>
      <c r="AC23" s="1" t="s">
        <v>74</v>
      </c>
      <c r="AD23" s="1" t="s">
        <v>77</v>
      </c>
      <c r="AE23" s="1" t="s">
        <v>74</v>
      </c>
      <c r="AF23" s="1" t="s">
        <v>74</v>
      </c>
      <c r="AG23" s="1" t="s">
        <v>74</v>
      </c>
      <c r="AH23" s="1" t="s">
        <v>74</v>
      </c>
      <c r="AI23" s="1" t="s">
        <v>76</v>
      </c>
      <c r="AJ23" s="1" t="s">
        <v>74</v>
      </c>
      <c r="AK23" s="1" t="s">
        <v>74</v>
      </c>
      <c r="AL23" s="1" t="s">
        <v>74</v>
      </c>
      <c r="AM23" s="1" t="s">
        <v>74</v>
      </c>
      <c r="AN23" s="1" t="s">
        <v>74</v>
      </c>
      <c r="AO23" s="1" t="s">
        <v>77</v>
      </c>
      <c r="AP23" s="1" t="s">
        <v>76</v>
      </c>
      <c r="AQ23" s="1" t="s">
        <v>74</v>
      </c>
    </row>
    <row r="24" spans="1:43" ht="12.6">
      <c r="A24" s="1" t="s">
        <v>210</v>
      </c>
      <c r="B24" s="2">
        <v>44992.570297824073</v>
      </c>
      <c r="C24" s="1" t="s">
        <v>211</v>
      </c>
      <c r="D24" s="3">
        <v>0</v>
      </c>
      <c r="E24" s="4">
        <v>44992</v>
      </c>
      <c r="F24" s="1">
        <v>19147929</v>
      </c>
      <c r="G24" s="1" t="s">
        <v>212</v>
      </c>
      <c r="H24" s="1" t="s">
        <v>2</v>
      </c>
      <c r="I24" s="1" t="s">
        <v>145</v>
      </c>
      <c r="J24" s="1" t="s">
        <v>145</v>
      </c>
      <c r="K24" s="1" t="s">
        <v>23</v>
      </c>
      <c r="L24" s="1">
        <v>71</v>
      </c>
      <c r="M24" s="1">
        <v>4</v>
      </c>
      <c r="N24" s="1" t="s">
        <v>26</v>
      </c>
      <c r="O24" s="1" t="s">
        <v>44</v>
      </c>
      <c r="P24" s="1" t="s">
        <v>48</v>
      </c>
      <c r="Q24" s="1" t="s">
        <v>49</v>
      </c>
      <c r="R24" s="1" t="s">
        <v>50</v>
      </c>
      <c r="S24" s="1" t="s">
        <v>52</v>
      </c>
      <c r="T24" s="1" t="s">
        <v>53</v>
      </c>
      <c r="U24" s="1" t="s">
        <v>58</v>
      </c>
      <c r="V24" s="1" t="s">
        <v>63</v>
      </c>
      <c r="W24" s="1" t="s">
        <v>69</v>
      </c>
      <c r="X24" s="1" t="s">
        <v>76</v>
      </c>
      <c r="Y24" s="1" t="s">
        <v>74</v>
      </c>
      <c r="Z24" s="1" t="s">
        <v>76</v>
      </c>
      <c r="AA24" s="1" t="s">
        <v>76</v>
      </c>
      <c r="AB24" s="1" t="s">
        <v>75</v>
      </c>
      <c r="AC24" s="1" t="s">
        <v>75</v>
      </c>
      <c r="AD24" s="1" t="s">
        <v>75</v>
      </c>
      <c r="AE24" s="1" t="s">
        <v>75</v>
      </c>
      <c r="AF24" s="1" t="s">
        <v>75</v>
      </c>
      <c r="AG24" s="1" t="s">
        <v>75</v>
      </c>
      <c r="AH24" s="1" t="s">
        <v>75</v>
      </c>
      <c r="AI24" s="1" t="s">
        <v>75</v>
      </c>
      <c r="AJ24" s="1" t="s">
        <v>75</v>
      </c>
      <c r="AK24" s="1" t="s">
        <v>75</v>
      </c>
      <c r="AL24" s="1" t="s">
        <v>75</v>
      </c>
      <c r="AM24" s="1" t="s">
        <v>75</v>
      </c>
      <c r="AN24" s="1" t="s">
        <v>75</v>
      </c>
      <c r="AO24" s="1" t="s">
        <v>75</v>
      </c>
      <c r="AP24" s="1" t="s">
        <v>75</v>
      </c>
      <c r="AQ24" s="1" t="s">
        <v>75</v>
      </c>
    </row>
    <row r="25" spans="1:43" ht="12.6">
      <c r="A25" s="1" t="s">
        <v>213</v>
      </c>
      <c r="B25" s="2">
        <v>44992.576191168977</v>
      </c>
      <c r="C25" s="1" t="s">
        <v>214</v>
      </c>
      <c r="D25" s="3">
        <v>0</v>
      </c>
      <c r="E25" s="4">
        <v>44992</v>
      </c>
      <c r="F25" s="1">
        <v>51882244</v>
      </c>
      <c r="G25" s="1" t="s">
        <v>215</v>
      </c>
      <c r="H25" s="1" t="s">
        <v>2</v>
      </c>
      <c r="I25" s="1" t="s">
        <v>145</v>
      </c>
      <c r="J25" s="1" t="s">
        <v>145</v>
      </c>
      <c r="K25" s="1" t="s">
        <v>20</v>
      </c>
      <c r="L25" s="1">
        <v>56</v>
      </c>
      <c r="M25" s="1">
        <v>4</v>
      </c>
      <c r="N25" s="1" t="s">
        <v>30</v>
      </c>
      <c r="O25" s="1" t="s">
        <v>45</v>
      </c>
      <c r="P25" s="1" t="s">
        <v>48</v>
      </c>
      <c r="Q25" s="1" t="s">
        <v>49</v>
      </c>
      <c r="R25" s="1" t="s">
        <v>51</v>
      </c>
      <c r="S25" s="1" t="s">
        <v>52</v>
      </c>
      <c r="T25" s="1" t="s">
        <v>51</v>
      </c>
      <c r="U25" s="1" t="s">
        <v>58</v>
      </c>
      <c r="V25" s="1" t="s">
        <v>63</v>
      </c>
      <c r="W25" s="1" t="s">
        <v>68</v>
      </c>
      <c r="X25" s="1" t="s">
        <v>76</v>
      </c>
      <c r="Y25" s="1" t="s">
        <v>76</v>
      </c>
      <c r="Z25" s="1" t="s">
        <v>76</v>
      </c>
      <c r="AA25" s="1" t="s">
        <v>76</v>
      </c>
      <c r="AB25" s="1" t="s">
        <v>76</v>
      </c>
      <c r="AC25" s="1" t="s">
        <v>76</v>
      </c>
      <c r="AD25" s="1" t="s">
        <v>76</v>
      </c>
      <c r="AE25" s="1" t="s">
        <v>76</v>
      </c>
      <c r="AF25" s="1" t="s">
        <v>76</v>
      </c>
      <c r="AG25" s="1" t="s">
        <v>75</v>
      </c>
      <c r="AH25" s="1" t="s">
        <v>75</v>
      </c>
      <c r="AI25" s="1" t="s">
        <v>75</v>
      </c>
      <c r="AJ25" s="1" t="s">
        <v>75</v>
      </c>
      <c r="AK25" s="1" t="s">
        <v>75</v>
      </c>
      <c r="AL25" s="1" t="s">
        <v>75</v>
      </c>
      <c r="AM25" s="1" t="s">
        <v>75</v>
      </c>
      <c r="AN25" s="1" t="s">
        <v>75</v>
      </c>
      <c r="AO25" s="1" t="s">
        <v>75</v>
      </c>
      <c r="AP25" s="1" t="s">
        <v>75</v>
      </c>
      <c r="AQ25" s="1" t="s">
        <v>75</v>
      </c>
    </row>
    <row r="26" spans="1:43" ht="12.6">
      <c r="A26" s="1" t="s">
        <v>216</v>
      </c>
      <c r="B26" s="2">
        <v>44992.452206261572</v>
      </c>
      <c r="C26" s="1" t="s">
        <v>204</v>
      </c>
      <c r="D26" s="3">
        <v>0</v>
      </c>
      <c r="E26" s="4">
        <v>44992</v>
      </c>
      <c r="F26" s="1">
        <v>1025523659</v>
      </c>
      <c r="G26" s="1" t="s">
        <v>217</v>
      </c>
      <c r="H26" s="1" t="s">
        <v>2</v>
      </c>
      <c r="I26" s="1" t="s">
        <v>145</v>
      </c>
      <c r="J26" s="1" t="s">
        <v>145</v>
      </c>
      <c r="K26" s="1" t="s">
        <v>23</v>
      </c>
      <c r="L26" s="1">
        <v>19</v>
      </c>
      <c r="M26" s="1">
        <v>3</v>
      </c>
      <c r="N26" s="1" t="s">
        <v>27</v>
      </c>
      <c r="O26" s="1" t="s">
        <v>43</v>
      </c>
      <c r="P26" s="1" t="s">
        <v>48</v>
      </c>
      <c r="Q26" s="1" t="s">
        <v>49</v>
      </c>
      <c r="R26" s="1" t="s">
        <v>50</v>
      </c>
      <c r="S26" s="1" t="s">
        <v>52</v>
      </c>
      <c r="T26" s="1" t="s">
        <v>51</v>
      </c>
      <c r="U26" s="9" t="s">
        <v>58</v>
      </c>
      <c r="V26" s="1" t="s">
        <v>63</v>
      </c>
      <c r="W26" s="1" t="s">
        <v>70</v>
      </c>
      <c r="X26" s="1" t="s">
        <v>76</v>
      </c>
      <c r="Y26" s="1" t="s">
        <v>76</v>
      </c>
      <c r="Z26" s="1" t="s">
        <v>76</v>
      </c>
      <c r="AA26" s="1" t="s">
        <v>75</v>
      </c>
      <c r="AB26" s="1" t="s">
        <v>75</v>
      </c>
      <c r="AC26" s="1" t="s">
        <v>76</v>
      </c>
      <c r="AD26" s="1" t="s">
        <v>75</v>
      </c>
      <c r="AE26" s="1" t="s">
        <v>76</v>
      </c>
      <c r="AF26" s="1" t="s">
        <v>76</v>
      </c>
      <c r="AG26" s="1" t="s">
        <v>76</v>
      </c>
      <c r="AH26" s="1" t="s">
        <v>75</v>
      </c>
      <c r="AI26" s="1" t="s">
        <v>75</v>
      </c>
      <c r="AJ26" s="1" t="s">
        <v>75</v>
      </c>
      <c r="AK26" s="1" t="s">
        <v>75</v>
      </c>
      <c r="AL26" s="1" t="s">
        <v>75</v>
      </c>
      <c r="AM26" s="1" t="s">
        <v>75</v>
      </c>
      <c r="AN26" s="1" t="s">
        <v>75</v>
      </c>
      <c r="AO26" s="1" t="s">
        <v>75</v>
      </c>
      <c r="AP26" s="1" t="s">
        <v>75</v>
      </c>
      <c r="AQ26" s="1" t="s">
        <v>75</v>
      </c>
    </row>
    <row r="27" spans="1:43" ht="12.6">
      <c r="A27" s="1" t="s">
        <v>218</v>
      </c>
      <c r="B27" s="2">
        <v>44992.606224351854</v>
      </c>
      <c r="C27" s="1" t="s">
        <v>219</v>
      </c>
      <c r="D27" s="3">
        <v>0</v>
      </c>
      <c r="E27" s="4">
        <v>44992</v>
      </c>
      <c r="F27" s="1">
        <v>1002683369</v>
      </c>
      <c r="G27" s="1" t="s">
        <v>220</v>
      </c>
      <c r="H27" s="1" t="s">
        <v>2</v>
      </c>
      <c r="I27" s="1" t="s">
        <v>146</v>
      </c>
      <c r="J27" s="1" t="s">
        <v>146</v>
      </c>
      <c r="K27" s="1" t="s">
        <v>23</v>
      </c>
      <c r="L27" s="1">
        <v>23</v>
      </c>
      <c r="M27" s="1">
        <v>2</v>
      </c>
      <c r="N27" s="1" t="s">
        <v>29</v>
      </c>
      <c r="O27" s="1" t="s">
        <v>43</v>
      </c>
      <c r="P27" s="1" t="s">
        <v>48</v>
      </c>
      <c r="Q27" s="1" t="s">
        <v>49</v>
      </c>
      <c r="R27" s="1" t="s">
        <v>51</v>
      </c>
      <c r="S27" s="1" t="s">
        <v>52</v>
      </c>
      <c r="T27" s="1" t="s">
        <v>51</v>
      </c>
      <c r="U27" s="1" t="s">
        <v>58</v>
      </c>
      <c r="V27" s="1" t="s">
        <v>63</v>
      </c>
      <c r="W27" s="1" t="s">
        <v>70</v>
      </c>
      <c r="X27" s="1" t="s">
        <v>76</v>
      </c>
      <c r="Y27" s="1" t="s">
        <v>74</v>
      </c>
      <c r="Z27" s="1" t="s">
        <v>76</v>
      </c>
      <c r="AA27" s="1" t="s">
        <v>74</v>
      </c>
      <c r="AB27" s="1" t="s">
        <v>74</v>
      </c>
      <c r="AC27" s="1" t="s">
        <v>74</v>
      </c>
      <c r="AD27" s="1" t="s">
        <v>74</v>
      </c>
      <c r="AE27" s="1" t="s">
        <v>74</v>
      </c>
      <c r="AF27" s="1" t="s">
        <v>74</v>
      </c>
      <c r="AG27" s="1" t="s">
        <v>75</v>
      </c>
      <c r="AH27" s="1" t="s">
        <v>75</v>
      </c>
      <c r="AI27" s="1" t="s">
        <v>75</v>
      </c>
      <c r="AJ27" s="1" t="s">
        <v>75</v>
      </c>
      <c r="AK27" s="1" t="s">
        <v>75</v>
      </c>
      <c r="AL27" s="1" t="s">
        <v>75</v>
      </c>
      <c r="AM27" s="1" t="s">
        <v>75</v>
      </c>
      <c r="AN27" s="1" t="s">
        <v>75</v>
      </c>
      <c r="AO27" s="1" t="s">
        <v>75</v>
      </c>
      <c r="AP27" s="1" t="s">
        <v>75</v>
      </c>
      <c r="AQ27" s="1" t="s">
        <v>75</v>
      </c>
    </row>
    <row r="28" spans="1:43" ht="12.6">
      <c r="A28" s="1" t="s">
        <v>221</v>
      </c>
      <c r="B28" s="2">
        <v>44985.6352471875</v>
      </c>
      <c r="C28" s="1" t="s">
        <v>222</v>
      </c>
      <c r="D28" s="3">
        <v>0</v>
      </c>
      <c r="E28" s="4">
        <v>44985</v>
      </c>
      <c r="F28" s="1">
        <v>52763781</v>
      </c>
      <c r="G28" s="1" t="s">
        <v>223</v>
      </c>
      <c r="H28" s="1" t="s">
        <v>2</v>
      </c>
      <c r="I28" s="1" t="s">
        <v>146</v>
      </c>
      <c r="J28" s="1" t="s">
        <v>146</v>
      </c>
      <c r="K28" s="1" t="s">
        <v>20</v>
      </c>
      <c r="L28" s="1">
        <v>43</v>
      </c>
      <c r="M28" s="1">
        <v>3</v>
      </c>
      <c r="N28" s="1" t="s">
        <v>28</v>
      </c>
      <c r="O28" s="1" t="s">
        <v>43</v>
      </c>
      <c r="P28" s="1" t="s">
        <v>48</v>
      </c>
      <c r="Q28" s="1" t="s">
        <v>49</v>
      </c>
      <c r="R28" s="1" t="s">
        <v>50</v>
      </c>
      <c r="S28" s="1" t="s">
        <v>52</v>
      </c>
      <c r="T28" s="1" t="s">
        <v>51</v>
      </c>
      <c r="U28" s="1" t="s">
        <v>58</v>
      </c>
      <c r="V28" s="1" t="s">
        <v>63</v>
      </c>
      <c r="W28" s="1" t="s">
        <v>67</v>
      </c>
      <c r="X28" s="1" t="s">
        <v>76</v>
      </c>
      <c r="Y28" s="1" t="s">
        <v>75</v>
      </c>
      <c r="Z28" s="1" t="s">
        <v>75</v>
      </c>
      <c r="AA28" s="1" t="s">
        <v>75</v>
      </c>
      <c r="AB28" s="1" t="s">
        <v>75</v>
      </c>
      <c r="AC28" s="1" t="s">
        <v>76</v>
      </c>
      <c r="AD28" s="1" t="s">
        <v>76</v>
      </c>
      <c r="AE28" s="1" t="s">
        <v>76</v>
      </c>
      <c r="AF28" s="1" t="s">
        <v>75</v>
      </c>
      <c r="AG28" s="1" t="s">
        <v>75</v>
      </c>
      <c r="AH28" s="1" t="s">
        <v>75</v>
      </c>
      <c r="AI28" s="1" t="s">
        <v>75</v>
      </c>
      <c r="AJ28" s="1" t="s">
        <v>75</v>
      </c>
      <c r="AK28" s="1" t="s">
        <v>75</v>
      </c>
      <c r="AL28" s="1" t="s">
        <v>74</v>
      </c>
      <c r="AM28" s="1" t="s">
        <v>74</v>
      </c>
      <c r="AN28" s="1" t="s">
        <v>74</v>
      </c>
      <c r="AO28" s="1" t="s">
        <v>74</v>
      </c>
      <c r="AP28" s="1" t="s">
        <v>75</v>
      </c>
      <c r="AQ28" s="1" t="s">
        <v>76</v>
      </c>
    </row>
    <row r="29" spans="1:43" ht="12.6">
      <c r="A29" s="1" t="s">
        <v>224</v>
      </c>
      <c r="B29" s="2">
        <v>44987.577156921296</v>
      </c>
      <c r="C29" s="1" t="s">
        <v>225</v>
      </c>
      <c r="D29" s="3">
        <v>0</v>
      </c>
      <c r="E29" s="4">
        <v>44987</v>
      </c>
      <c r="F29" s="1">
        <v>51763655</v>
      </c>
      <c r="G29" s="1" t="s">
        <v>226</v>
      </c>
      <c r="H29" s="1" t="s">
        <v>2</v>
      </c>
      <c r="I29" s="1" t="s">
        <v>146</v>
      </c>
      <c r="J29" s="1" t="s">
        <v>146</v>
      </c>
      <c r="K29" s="1" t="s">
        <v>20</v>
      </c>
      <c r="L29" s="1">
        <v>58</v>
      </c>
      <c r="M29" s="1">
        <v>2</v>
      </c>
      <c r="N29" s="1" t="s">
        <v>29</v>
      </c>
      <c r="O29" s="1" t="s">
        <v>43</v>
      </c>
      <c r="P29" s="1" t="s">
        <v>48</v>
      </c>
      <c r="Q29" s="1" t="s">
        <v>49</v>
      </c>
      <c r="R29" s="1" t="s">
        <v>50</v>
      </c>
      <c r="S29" s="1" t="s">
        <v>52</v>
      </c>
      <c r="T29" s="1" t="s">
        <v>51</v>
      </c>
      <c r="U29" s="1" t="s">
        <v>58</v>
      </c>
      <c r="V29" s="1" t="s">
        <v>63</v>
      </c>
      <c r="W29" s="1" t="s">
        <v>68</v>
      </c>
      <c r="X29" s="1" t="s">
        <v>75</v>
      </c>
      <c r="Y29" s="1" t="s">
        <v>75</v>
      </c>
      <c r="Z29" s="1" t="s">
        <v>75</v>
      </c>
      <c r="AA29" s="1" t="s">
        <v>75</v>
      </c>
      <c r="AB29" s="1" t="s">
        <v>75</v>
      </c>
      <c r="AC29" s="1" t="s">
        <v>75</v>
      </c>
      <c r="AD29" s="1" t="s">
        <v>75</v>
      </c>
      <c r="AE29" s="1" t="s">
        <v>75</v>
      </c>
      <c r="AF29" s="1" t="s">
        <v>75</v>
      </c>
      <c r="AG29" s="1" t="s">
        <v>75</v>
      </c>
      <c r="AH29" s="1" t="s">
        <v>75</v>
      </c>
      <c r="AI29" s="1" t="s">
        <v>75</v>
      </c>
      <c r="AJ29" s="1" t="s">
        <v>75</v>
      </c>
      <c r="AK29" s="1" t="s">
        <v>75</v>
      </c>
      <c r="AL29" s="1" t="s">
        <v>75</v>
      </c>
      <c r="AM29" s="1" t="s">
        <v>75</v>
      </c>
      <c r="AN29" s="1" t="s">
        <v>75</v>
      </c>
      <c r="AO29" s="1" t="s">
        <v>75</v>
      </c>
      <c r="AP29" s="1" t="s">
        <v>75</v>
      </c>
      <c r="AQ29" s="1" t="s">
        <v>75</v>
      </c>
    </row>
    <row r="30" spans="1:43" ht="12.6">
      <c r="A30" s="1" t="s">
        <v>227</v>
      </c>
      <c r="B30" s="2">
        <v>44985.548064629635</v>
      </c>
      <c r="C30" s="1" t="s">
        <v>228</v>
      </c>
      <c r="D30" s="3">
        <v>0</v>
      </c>
      <c r="E30" s="4">
        <v>44985</v>
      </c>
      <c r="F30" s="1" t="s">
        <v>229</v>
      </c>
      <c r="G30" s="1" t="s">
        <v>230</v>
      </c>
      <c r="H30" s="1" t="s">
        <v>2</v>
      </c>
      <c r="I30" s="1" t="s">
        <v>146</v>
      </c>
      <c r="J30" s="1" t="s">
        <v>147</v>
      </c>
      <c r="K30" s="1" t="s">
        <v>23</v>
      </c>
      <c r="L30" s="1">
        <v>68</v>
      </c>
      <c r="M30" s="1">
        <v>4</v>
      </c>
      <c r="N30" s="1" t="s">
        <v>26</v>
      </c>
      <c r="O30" s="1" t="s">
        <v>43</v>
      </c>
      <c r="P30" s="1" t="s">
        <v>50</v>
      </c>
      <c r="Q30" s="1" t="s">
        <v>49</v>
      </c>
      <c r="R30" s="1" t="s">
        <v>51</v>
      </c>
      <c r="S30" s="1" t="s">
        <v>51</v>
      </c>
      <c r="T30" s="1" t="s">
        <v>51</v>
      </c>
      <c r="U30" s="1" t="s">
        <v>56</v>
      </c>
      <c r="V30" s="1" t="s">
        <v>64</v>
      </c>
      <c r="W30" s="1" t="s">
        <v>68</v>
      </c>
      <c r="X30" s="1" t="s">
        <v>76</v>
      </c>
      <c r="Y30" s="1" t="s">
        <v>76</v>
      </c>
      <c r="Z30" s="1" t="s">
        <v>75</v>
      </c>
      <c r="AA30" s="1" t="s">
        <v>75</v>
      </c>
      <c r="AB30" s="1" t="s">
        <v>76</v>
      </c>
      <c r="AC30" s="1" t="s">
        <v>74</v>
      </c>
      <c r="AD30" s="1" t="s">
        <v>75</v>
      </c>
      <c r="AE30" s="1" t="s">
        <v>76</v>
      </c>
      <c r="AF30" s="1" t="s">
        <v>74</v>
      </c>
      <c r="AG30" s="1" t="s">
        <v>76</v>
      </c>
      <c r="AH30" s="1" t="s">
        <v>75</v>
      </c>
      <c r="AI30" s="1" t="s">
        <v>76</v>
      </c>
      <c r="AJ30" s="1" t="s">
        <v>76</v>
      </c>
      <c r="AK30" s="1" t="s">
        <v>75</v>
      </c>
      <c r="AL30" s="1" t="s">
        <v>75</v>
      </c>
      <c r="AM30" s="1" t="s">
        <v>76</v>
      </c>
      <c r="AN30" s="1" t="s">
        <v>76</v>
      </c>
      <c r="AO30" s="1" t="s">
        <v>76</v>
      </c>
      <c r="AP30" s="1" t="s">
        <v>75</v>
      </c>
      <c r="AQ30" s="1" t="s">
        <v>76</v>
      </c>
    </row>
    <row r="31" spans="1:43" ht="12.6">
      <c r="A31" s="1" t="s">
        <v>231</v>
      </c>
      <c r="B31" s="2">
        <v>44985.589035358797</v>
      </c>
      <c r="C31" s="1" t="s">
        <v>232</v>
      </c>
      <c r="D31" s="3">
        <v>0</v>
      </c>
      <c r="E31" s="4">
        <v>44985</v>
      </c>
      <c r="F31" s="1" t="s">
        <v>233</v>
      </c>
      <c r="G31" s="1" t="s">
        <v>234</v>
      </c>
      <c r="H31" s="1" t="s">
        <v>2</v>
      </c>
      <c r="I31" s="1" t="s">
        <v>146</v>
      </c>
      <c r="J31" s="1" t="s">
        <v>146</v>
      </c>
      <c r="K31" s="1" t="s">
        <v>23</v>
      </c>
      <c r="L31" s="1">
        <v>30</v>
      </c>
      <c r="M31" s="1">
        <v>2</v>
      </c>
      <c r="N31" s="1" t="s">
        <v>28</v>
      </c>
      <c r="O31" s="1" t="s">
        <v>34</v>
      </c>
      <c r="P31" s="1" t="s">
        <v>48</v>
      </c>
      <c r="Q31" s="1" t="s">
        <v>49</v>
      </c>
      <c r="R31" s="1" t="s">
        <v>50</v>
      </c>
      <c r="S31" s="1" t="s">
        <v>51</v>
      </c>
      <c r="T31" s="1" t="s">
        <v>51</v>
      </c>
      <c r="U31" s="1" t="s">
        <v>58</v>
      </c>
      <c r="V31" s="1" t="s">
        <v>63</v>
      </c>
      <c r="W31" s="1" t="s">
        <v>148</v>
      </c>
      <c r="X31" s="1" t="s">
        <v>74</v>
      </c>
      <c r="Y31" s="1" t="s">
        <v>74</v>
      </c>
      <c r="Z31" s="1" t="s">
        <v>76</v>
      </c>
      <c r="AA31" s="1" t="s">
        <v>74</v>
      </c>
      <c r="AB31" s="1" t="s">
        <v>76</v>
      </c>
      <c r="AC31" s="1" t="s">
        <v>74</v>
      </c>
      <c r="AD31" s="1" t="s">
        <v>76</v>
      </c>
      <c r="AE31" s="1" t="s">
        <v>76</v>
      </c>
      <c r="AF31" s="1" t="s">
        <v>75</v>
      </c>
      <c r="AG31" s="1" t="s">
        <v>75</v>
      </c>
      <c r="AH31" s="1" t="s">
        <v>75</v>
      </c>
      <c r="AI31" s="1" t="s">
        <v>75</v>
      </c>
      <c r="AJ31" s="1" t="s">
        <v>76</v>
      </c>
      <c r="AK31" s="1" t="s">
        <v>76</v>
      </c>
      <c r="AL31" s="1" t="s">
        <v>76</v>
      </c>
      <c r="AM31" s="1" t="s">
        <v>74</v>
      </c>
      <c r="AN31" s="1" t="s">
        <v>75</v>
      </c>
      <c r="AO31" s="1" t="s">
        <v>76</v>
      </c>
      <c r="AP31" s="1" t="s">
        <v>74</v>
      </c>
      <c r="AQ31" s="1" t="s">
        <v>76</v>
      </c>
    </row>
    <row r="32" spans="1:43" ht="12.6">
      <c r="A32" s="1" t="s">
        <v>235</v>
      </c>
      <c r="B32" s="2">
        <v>44987.63246006945</v>
      </c>
      <c r="C32" s="1" t="s">
        <v>236</v>
      </c>
      <c r="D32" s="3">
        <v>0</v>
      </c>
      <c r="E32" s="4">
        <v>44622</v>
      </c>
      <c r="F32" s="1">
        <v>19139783</v>
      </c>
      <c r="G32" s="1" t="s">
        <v>237</v>
      </c>
      <c r="H32" s="1" t="s">
        <v>2</v>
      </c>
      <c r="I32" s="1" t="s">
        <v>146</v>
      </c>
      <c r="J32" s="1" t="s">
        <v>146</v>
      </c>
      <c r="K32" s="1" t="s">
        <v>23</v>
      </c>
      <c r="L32" s="1">
        <v>72</v>
      </c>
      <c r="M32" s="1">
        <v>3</v>
      </c>
      <c r="N32" s="1" t="s">
        <v>27</v>
      </c>
      <c r="O32" s="1" t="s">
        <v>43</v>
      </c>
      <c r="P32" s="1" t="s">
        <v>48</v>
      </c>
      <c r="Q32" s="1" t="s">
        <v>49</v>
      </c>
      <c r="R32" s="1" t="s">
        <v>50</v>
      </c>
      <c r="S32" s="1" t="s">
        <v>52</v>
      </c>
      <c r="T32" s="1" t="s">
        <v>51</v>
      </c>
      <c r="U32" s="1" t="s">
        <v>58</v>
      </c>
      <c r="V32" s="1" t="s">
        <v>64</v>
      </c>
      <c r="W32" s="1" t="s">
        <v>67</v>
      </c>
      <c r="X32" s="1" t="s">
        <v>75</v>
      </c>
      <c r="Y32" s="1" t="s">
        <v>77</v>
      </c>
      <c r="Z32" s="1" t="s">
        <v>75</v>
      </c>
      <c r="AA32" s="1" t="s">
        <v>75</v>
      </c>
      <c r="AB32" s="1" t="s">
        <v>75</v>
      </c>
      <c r="AC32" s="1" t="s">
        <v>75</v>
      </c>
      <c r="AD32" s="1" t="s">
        <v>75</v>
      </c>
      <c r="AE32" s="1" t="s">
        <v>74</v>
      </c>
      <c r="AF32" s="1" t="s">
        <v>77</v>
      </c>
      <c r="AG32" s="1" t="s">
        <v>77</v>
      </c>
      <c r="AH32" s="1" t="s">
        <v>74</v>
      </c>
      <c r="AI32" s="1" t="s">
        <v>75</v>
      </c>
      <c r="AJ32" s="1" t="s">
        <v>77</v>
      </c>
      <c r="AK32" s="1" t="s">
        <v>74</v>
      </c>
      <c r="AL32" s="1" t="s">
        <v>74</v>
      </c>
      <c r="AM32" s="1" t="s">
        <v>77</v>
      </c>
      <c r="AN32" s="1" t="s">
        <v>77</v>
      </c>
      <c r="AO32" s="1" t="s">
        <v>77</v>
      </c>
      <c r="AP32" s="1" t="s">
        <v>77</v>
      </c>
      <c r="AQ32" s="1" t="s">
        <v>77</v>
      </c>
    </row>
    <row r="33" spans="1:43" ht="12.6">
      <c r="A33" s="1" t="s">
        <v>238</v>
      </c>
      <c r="B33" s="2">
        <v>44987.491990972223</v>
      </c>
      <c r="C33" s="1" t="s">
        <v>239</v>
      </c>
      <c r="D33" s="3">
        <v>0</v>
      </c>
      <c r="E33" s="4">
        <v>44622</v>
      </c>
      <c r="F33" s="1">
        <v>51731837</v>
      </c>
      <c r="G33" s="1" t="s">
        <v>240</v>
      </c>
      <c r="H33" s="1" t="s">
        <v>2</v>
      </c>
      <c r="I33" s="1" t="s">
        <v>147</v>
      </c>
      <c r="J33" s="1" t="s">
        <v>147</v>
      </c>
      <c r="K33" s="1" t="s">
        <v>20</v>
      </c>
      <c r="L33" s="1">
        <v>59</v>
      </c>
      <c r="M33" s="1">
        <v>1</v>
      </c>
      <c r="N33" s="1" t="s">
        <v>27</v>
      </c>
      <c r="O33" s="1" t="s">
        <v>36</v>
      </c>
      <c r="P33" s="1" t="s">
        <v>48</v>
      </c>
      <c r="Q33" s="1" t="s">
        <v>49</v>
      </c>
      <c r="R33" s="1" t="s">
        <v>51</v>
      </c>
      <c r="S33" s="1" t="s">
        <v>51</v>
      </c>
      <c r="T33" s="1" t="s">
        <v>51</v>
      </c>
      <c r="U33" s="1" t="s">
        <v>58</v>
      </c>
      <c r="V33" s="1" t="s">
        <v>62</v>
      </c>
      <c r="W33" s="1" t="s">
        <v>69</v>
      </c>
      <c r="X33" s="1" t="s">
        <v>75</v>
      </c>
      <c r="Y33" s="1" t="s">
        <v>74</v>
      </c>
      <c r="Z33" s="1" t="s">
        <v>75</v>
      </c>
      <c r="AA33" s="1" t="s">
        <v>75</v>
      </c>
      <c r="AB33" s="1" t="s">
        <v>75</v>
      </c>
      <c r="AC33" s="1" t="s">
        <v>75</v>
      </c>
      <c r="AD33" s="1" t="s">
        <v>75</v>
      </c>
      <c r="AE33" s="1" t="s">
        <v>75</v>
      </c>
      <c r="AF33" s="1" t="s">
        <v>77</v>
      </c>
      <c r="AG33" s="1" t="s">
        <v>77</v>
      </c>
      <c r="AH33" s="1" t="s">
        <v>74</v>
      </c>
      <c r="AI33" s="1" t="s">
        <v>75</v>
      </c>
      <c r="AJ33" s="1" t="s">
        <v>77</v>
      </c>
      <c r="AK33" s="1" t="s">
        <v>74</v>
      </c>
      <c r="AL33" s="1" t="s">
        <v>74</v>
      </c>
      <c r="AM33" s="1" t="s">
        <v>74</v>
      </c>
      <c r="AN33" s="1" t="s">
        <v>77</v>
      </c>
      <c r="AO33" s="1" t="s">
        <v>77</v>
      </c>
      <c r="AP33" s="1" t="s">
        <v>74</v>
      </c>
      <c r="AQ33" s="1" t="s">
        <v>77</v>
      </c>
    </row>
    <row r="34" spans="1:43" ht="12.6">
      <c r="A34" s="1" t="s">
        <v>241</v>
      </c>
      <c r="B34" s="2">
        <v>44985.656786134263</v>
      </c>
      <c r="C34" s="1" t="s">
        <v>242</v>
      </c>
      <c r="D34" s="3">
        <v>0</v>
      </c>
      <c r="E34" s="4">
        <v>44985</v>
      </c>
      <c r="F34" s="1">
        <v>19121211</v>
      </c>
      <c r="G34" s="1" t="s">
        <v>243</v>
      </c>
      <c r="H34" s="1" t="s">
        <v>2</v>
      </c>
      <c r="I34" s="1" t="s">
        <v>145</v>
      </c>
      <c r="J34" s="1" t="s">
        <v>145</v>
      </c>
      <c r="K34" s="1" t="s">
        <v>23</v>
      </c>
      <c r="L34" s="1">
        <v>72</v>
      </c>
      <c r="M34" s="1">
        <v>3</v>
      </c>
      <c r="N34" s="1" t="s">
        <v>28</v>
      </c>
      <c r="O34" s="1" t="s">
        <v>36</v>
      </c>
      <c r="P34" s="1" t="s">
        <v>48</v>
      </c>
      <c r="Q34" s="1" t="s">
        <v>49</v>
      </c>
      <c r="R34" s="1" t="s">
        <v>50</v>
      </c>
      <c r="S34" s="1" t="s">
        <v>51</v>
      </c>
      <c r="T34" s="1" t="s">
        <v>51</v>
      </c>
      <c r="U34" s="1" t="s">
        <v>58</v>
      </c>
      <c r="V34" s="1" t="s">
        <v>62</v>
      </c>
      <c r="W34" s="1" t="s">
        <v>148</v>
      </c>
      <c r="X34" s="1" t="s">
        <v>75</v>
      </c>
      <c r="Y34" s="1" t="s">
        <v>75</v>
      </c>
      <c r="Z34" s="1" t="s">
        <v>75</v>
      </c>
      <c r="AA34" s="1" t="s">
        <v>75</v>
      </c>
      <c r="AB34" s="1" t="s">
        <v>75</v>
      </c>
      <c r="AC34" s="1" t="s">
        <v>75</v>
      </c>
      <c r="AD34" s="1" t="s">
        <v>75</v>
      </c>
      <c r="AE34" s="1" t="s">
        <v>75</v>
      </c>
      <c r="AF34" s="1" t="s">
        <v>75</v>
      </c>
      <c r="AG34" s="1" t="s">
        <v>75</v>
      </c>
      <c r="AH34" s="1" t="s">
        <v>75</v>
      </c>
      <c r="AI34" s="1" t="s">
        <v>75</v>
      </c>
      <c r="AJ34" s="1" t="s">
        <v>75</v>
      </c>
      <c r="AK34" s="1" t="s">
        <v>75</v>
      </c>
      <c r="AL34" s="1" t="s">
        <v>75</v>
      </c>
      <c r="AM34" s="1" t="s">
        <v>75</v>
      </c>
      <c r="AN34" s="1" t="s">
        <v>75</v>
      </c>
      <c r="AO34" s="1" t="s">
        <v>75</v>
      </c>
      <c r="AP34" s="1" t="s">
        <v>75</v>
      </c>
      <c r="AQ34" s="1" t="s">
        <v>75</v>
      </c>
    </row>
    <row r="35" spans="1:43" ht="12.6">
      <c r="A35" s="1" t="s">
        <v>244</v>
      </c>
      <c r="B35" s="2">
        <v>44987.430749664352</v>
      </c>
      <c r="C35" s="1" t="s">
        <v>245</v>
      </c>
      <c r="D35" s="3">
        <v>0</v>
      </c>
      <c r="E35" s="4">
        <v>44987</v>
      </c>
      <c r="F35" s="1">
        <v>1233508265</v>
      </c>
      <c r="G35" s="1" t="s">
        <v>246</v>
      </c>
      <c r="H35" s="1" t="s">
        <v>2</v>
      </c>
      <c r="I35" s="1" t="s">
        <v>145</v>
      </c>
      <c r="J35" s="1" t="s">
        <v>146</v>
      </c>
      <c r="K35" s="1" t="s">
        <v>23</v>
      </c>
      <c r="L35" s="1">
        <v>24</v>
      </c>
      <c r="M35" s="1">
        <v>2</v>
      </c>
      <c r="N35" s="1" t="s">
        <v>30</v>
      </c>
      <c r="O35" s="1" t="s">
        <v>43</v>
      </c>
      <c r="P35" s="1" t="s">
        <v>48</v>
      </c>
      <c r="Q35" s="1" t="s">
        <v>49</v>
      </c>
      <c r="R35" s="1" t="s">
        <v>51</v>
      </c>
      <c r="S35" s="1" t="s">
        <v>52</v>
      </c>
      <c r="T35" s="1" t="s">
        <v>51</v>
      </c>
      <c r="U35" s="9" t="s">
        <v>58</v>
      </c>
      <c r="V35" s="1" t="s">
        <v>64</v>
      </c>
      <c r="W35" s="1" t="s">
        <v>69</v>
      </c>
      <c r="X35" s="1" t="s">
        <v>75</v>
      </c>
      <c r="Y35" s="1" t="s">
        <v>75</v>
      </c>
      <c r="Z35" s="1" t="s">
        <v>75</v>
      </c>
      <c r="AA35" s="1" t="s">
        <v>75</v>
      </c>
      <c r="AB35" s="1" t="s">
        <v>75</v>
      </c>
      <c r="AC35" s="1" t="s">
        <v>75</v>
      </c>
      <c r="AD35" s="1" t="s">
        <v>75</v>
      </c>
      <c r="AE35" s="1" t="s">
        <v>75</v>
      </c>
      <c r="AF35" s="1" t="s">
        <v>75</v>
      </c>
      <c r="AG35" s="1" t="s">
        <v>75</v>
      </c>
      <c r="AH35" s="1" t="s">
        <v>75</v>
      </c>
      <c r="AI35" s="1" t="s">
        <v>75</v>
      </c>
      <c r="AJ35" s="1" t="s">
        <v>75</v>
      </c>
      <c r="AK35" s="1" t="s">
        <v>75</v>
      </c>
      <c r="AL35" s="1" t="s">
        <v>75</v>
      </c>
      <c r="AM35" s="1" t="s">
        <v>75</v>
      </c>
      <c r="AN35" s="1" t="s">
        <v>75</v>
      </c>
      <c r="AO35" s="1" t="s">
        <v>75</v>
      </c>
      <c r="AP35" s="1" t="s">
        <v>75</v>
      </c>
      <c r="AQ35" s="1" t="s">
        <v>75</v>
      </c>
    </row>
    <row r="36" spans="1:43" ht="12.6">
      <c r="A36" s="1" t="s">
        <v>247</v>
      </c>
      <c r="B36" s="2">
        <v>44985.50843530093</v>
      </c>
      <c r="C36" s="1" t="s">
        <v>248</v>
      </c>
      <c r="D36" s="3">
        <v>0</v>
      </c>
      <c r="E36" s="4">
        <v>44985</v>
      </c>
      <c r="F36" s="1">
        <v>24047716</v>
      </c>
      <c r="G36" s="1" t="s">
        <v>249</v>
      </c>
      <c r="H36" s="1" t="s">
        <v>2</v>
      </c>
      <c r="I36" s="1" t="s">
        <v>145</v>
      </c>
      <c r="J36" s="1" t="s">
        <v>145</v>
      </c>
      <c r="K36" s="1" t="s">
        <v>20</v>
      </c>
      <c r="L36" s="1">
        <v>60</v>
      </c>
      <c r="M36" s="1">
        <v>1</v>
      </c>
      <c r="N36" s="1" t="s">
        <v>28</v>
      </c>
      <c r="O36" s="1" t="s">
        <v>43</v>
      </c>
      <c r="P36" s="1" t="s">
        <v>49</v>
      </c>
      <c r="Q36" s="1" t="s">
        <v>49</v>
      </c>
      <c r="R36" s="1" t="s">
        <v>51</v>
      </c>
      <c r="S36" s="1" t="s">
        <v>51</v>
      </c>
      <c r="T36" s="1" t="s">
        <v>51</v>
      </c>
      <c r="U36" s="1" t="s">
        <v>58</v>
      </c>
      <c r="V36" s="1" t="s">
        <v>63</v>
      </c>
      <c r="W36" s="1" t="s">
        <v>148</v>
      </c>
      <c r="X36" s="1" t="s">
        <v>74</v>
      </c>
      <c r="Y36" s="1" t="s">
        <v>77</v>
      </c>
      <c r="Z36" s="1" t="s">
        <v>76</v>
      </c>
      <c r="AA36" s="1" t="s">
        <v>76</v>
      </c>
      <c r="AB36" s="1" t="s">
        <v>75</v>
      </c>
      <c r="AC36" s="1" t="s">
        <v>75</v>
      </c>
      <c r="AD36" s="1" t="s">
        <v>75</v>
      </c>
      <c r="AE36" s="1" t="s">
        <v>76</v>
      </c>
      <c r="AF36" s="1" t="s">
        <v>76</v>
      </c>
      <c r="AG36" s="1" t="s">
        <v>75</v>
      </c>
      <c r="AH36" s="1" t="s">
        <v>75</v>
      </c>
      <c r="AI36" s="1" t="s">
        <v>75</v>
      </c>
      <c r="AJ36" s="1" t="s">
        <v>76</v>
      </c>
      <c r="AK36" s="1" t="s">
        <v>76</v>
      </c>
      <c r="AL36" s="1" t="s">
        <v>76</v>
      </c>
      <c r="AM36" s="1" t="s">
        <v>75</v>
      </c>
      <c r="AN36" s="1" t="s">
        <v>76</v>
      </c>
      <c r="AO36" s="1" t="s">
        <v>75</v>
      </c>
      <c r="AP36" s="1" t="s">
        <v>75</v>
      </c>
      <c r="AQ36" s="1" t="s">
        <v>76</v>
      </c>
    </row>
    <row r="37" spans="1:43" ht="12.6">
      <c r="A37" s="1" t="s">
        <v>250</v>
      </c>
      <c r="B37" s="2">
        <v>44985.631776898153</v>
      </c>
      <c r="C37" s="1" t="s">
        <v>251</v>
      </c>
      <c r="D37" s="3">
        <v>0</v>
      </c>
      <c r="E37" s="4">
        <v>44985</v>
      </c>
      <c r="F37" s="1">
        <v>1127599309</v>
      </c>
      <c r="G37" s="1" t="s">
        <v>252</v>
      </c>
      <c r="H37" s="1" t="s">
        <v>2</v>
      </c>
      <c r="I37" s="1" t="s">
        <v>146</v>
      </c>
      <c r="J37" s="1" t="s">
        <v>146</v>
      </c>
      <c r="K37" s="1" t="s">
        <v>23</v>
      </c>
      <c r="L37" s="1">
        <v>32</v>
      </c>
      <c r="M37" s="1">
        <v>3</v>
      </c>
      <c r="N37" s="1" t="s">
        <v>30</v>
      </c>
      <c r="O37" s="1" t="s">
        <v>43</v>
      </c>
      <c r="P37" s="1" t="s">
        <v>48</v>
      </c>
      <c r="Q37" s="1" t="s">
        <v>49</v>
      </c>
      <c r="R37" s="1" t="s">
        <v>50</v>
      </c>
      <c r="S37" s="1" t="s">
        <v>52</v>
      </c>
      <c r="T37" s="1" t="s">
        <v>51</v>
      </c>
      <c r="U37" s="1" t="s">
        <v>58</v>
      </c>
      <c r="V37" s="1" t="s">
        <v>64</v>
      </c>
      <c r="W37" s="1" t="s">
        <v>70</v>
      </c>
      <c r="X37" s="1" t="s">
        <v>74</v>
      </c>
      <c r="Y37" s="1" t="s">
        <v>74</v>
      </c>
      <c r="Z37" s="1" t="s">
        <v>76</v>
      </c>
      <c r="AA37" s="1" t="s">
        <v>74</v>
      </c>
      <c r="AB37" s="1" t="s">
        <v>75</v>
      </c>
      <c r="AC37" s="1" t="s">
        <v>76</v>
      </c>
      <c r="AD37" s="1" t="s">
        <v>76</v>
      </c>
      <c r="AE37" s="1" t="s">
        <v>76</v>
      </c>
      <c r="AF37" s="1" t="s">
        <v>74</v>
      </c>
      <c r="AG37" s="1" t="s">
        <v>74</v>
      </c>
      <c r="AH37" s="1" t="s">
        <v>75</v>
      </c>
      <c r="AI37" s="1" t="s">
        <v>75</v>
      </c>
      <c r="AJ37" s="1" t="s">
        <v>74</v>
      </c>
      <c r="AK37" s="1" t="s">
        <v>74</v>
      </c>
      <c r="AL37" s="1" t="s">
        <v>76</v>
      </c>
      <c r="AM37" s="1" t="s">
        <v>76</v>
      </c>
      <c r="AN37" s="1" t="s">
        <v>74</v>
      </c>
      <c r="AO37" s="1" t="s">
        <v>76</v>
      </c>
      <c r="AP37" s="1" t="s">
        <v>76</v>
      </c>
      <c r="AQ37" s="1" t="s">
        <v>75</v>
      </c>
    </row>
    <row r="38" spans="1:43" ht="12.6">
      <c r="A38" s="1" t="s">
        <v>253</v>
      </c>
      <c r="B38" s="2">
        <v>44985.651249803239</v>
      </c>
      <c r="C38" s="1" t="s">
        <v>254</v>
      </c>
      <c r="D38" s="3">
        <v>0</v>
      </c>
      <c r="E38" s="4">
        <v>44985</v>
      </c>
      <c r="F38" s="1">
        <v>52083338</v>
      </c>
      <c r="G38" s="1" t="s">
        <v>255</v>
      </c>
      <c r="H38" s="1" t="s">
        <v>2</v>
      </c>
      <c r="I38" s="1" t="s">
        <v>145</v>
      </c>
      <c r="J38" s="1" t="s">
        <v>145</v>
      </c>
      <c r="K38" s="1" t="s">
        <v>20</v>
      </c>
      <c r="L38" s="1">
        <v>57</v>
      </c>
      <c r="M38" s="1">
        <v>1</v>
      </c>
      <c r="N38" s="1" t="s">
        <v>29</v>
      </c>
      <c r="O38" s="1" t="s">
        <v>36</v>
      </c>
      <c r="P38" s="1" t="s">
        <v>48</v>
      </c>
      <c r="Q38" s="1" t="s">
        <v>49</v>
      </c>
      <c r="R38" s="1" t="s">
        <v>51</v>
      </c>
      <c r="S38" s="1" t="s">
        <v>52</v>
      </c>
      <c r="T38" s="1" t="s">
        <v>51</v>
      </c>
      <c r="U38" s="1" t="s">
        <v>58</v>
      </c>
      <c r="V38" s="1" t="s">
        <v>63</v>
      </c>
      <c r="W38" s="1" t="s">
        <v>69</v>
      </c>
      <c r="X38" s="1" t="s">
        <v>76</v>
      </c>
      <c r="Y38" s="1" t="s">
        <v>76</v>
      </c>
      <c r="Z38" s="1" t="s">
        <v>76</v>
      </c>
      <c r="AA38" s="1" t="s">
        <v>76</v>
      </c>
      <c r="AB38" s="1" t="s">
        <v>76</v>
      </c>
      <c r="AC38" s="1" t="s">
        <v>76</v>
      </c>
      <c r="AD38" s="1" t="s">
        <v>76</v>
      </c>
      <c r="AE38" s="1" t="s">
        <v>76</v>
      </c>
      <c r="AF38" s="1" t="s">
        <v>76</v>
      </c>
      <c r="AG38" s="1" t="s">
        <v>76</v>
      </c>
      <c r="AH38" s="1" t="s">
        <v>75</v>
      </c>
      <c r="AI38" s="1" t="s">
        <v>75</v>
      </c>
      <c r="AJ38" s="1" t="s">
        <v>76</v>
      </c>
      <c r="AK38" s="1" t="s">
        <v>76</v>
      </c>
      <c r="AL38" s="1" t="s">
        <v>76</v>
      </c>
      <c r="AM38" s="1" t="s">
        <v>75</v>
      </c>
      <c r="AN38" s="1" t="s">
        <v>75</v>
      </c>
      <c r="AO38" s="1" t="s">
        <v>76</v>
      </c>
      <c r="AP38" s="1" t="s">
        <v>75</v>
      </c>
      <c r="AQ38" s="1" t="s">
        <v>76</v>
      </c>
    </row>
    <row r="39" spans="1:43" ht="12.6">
      <c r="A39" s="1" t="s">
        <v>253</v>
      </c>
      <c r="B39" s="2">
        <v>44985.655658981486</v>
      </c>
      <c r="C39" s="1" t="s">
        <v>256</v>
      </c>
      <c r="D39" s="3">
        <v>0</v>
      </c>
      <c r="E39" s="4">
        <v>44985</v>
      </c>
      <c r="F39" s="1">
        <v>52530945</v>
      </c>
      <c r="G39" s="1" t="s">
        <v>257</v>
      </c>
      <c r="H39" s="1" t="s">
        <v>2</v>
      </c>
      <c r="I39" s="1" t="s">
        <v>145</v>
      </c>
      <c r="J39" s="1" t="s">
        <v>145</v>
      </c>
      <c r="K39" s="1" t="s">
        <v>20</v>
      </c>
      <c r="L39" s="1">
        <v>41</v>
      </c>
      <c r="M39" s="1">
        <v>2</v>
      </c>
      <c r="N39" s="1" t="s">
        <v>28</v>
      </c>
      <c r="O39" s="1" t="s">
        <v>43</v>
      </c>
      <c r="P39" s="1" t="s">
        <v>48</v>
      </c>
      <c r="Q39" s="1" t="s">
        <v>49</v>
      </c>
      <c r="R39" s="1" t="s">
        <v>51</v>
      </c>
      <c r="S39" s="1" t="s">
        <v>51</v>
      </c>
      <c r="T39" s="1" t="s">
        <v>51</v>
      </c>
      <c r="U39" s="9" t="s">
        <v>58</v>
      </c>
      <c r="V39" s="1" t="s">
        <v>63</v>
      </c>
      <c r="W39" s="1" t="s">
        <v>69</v>
      </c>
      <c r="X39" s="1" t="s">
        <v>74</v>
      </c>
      <c r="Y39" s="1" t="s">
        <v>74</v>
      </c>
      <c r="Z39" s="1" t="s">
        <v>76</v>
      </c>
      <c r="AA39" s="1" t="s">
        <v>75</v>
      </c>
      <c r="AB39" s="1" t="s">
        <v>74</v>
      </c>
      <c r="AC39" s="1" t="s">
        <v>76</v>
      </c>
      <c r="AD39" s="1" t="s">
        <v>75</v>
      </c>
      <c r="AE39" s="1" t="s">
        <v>74</v>
      </c>
      <c r="AF39" s="1" t="s">
        <v>75</v>
      </c>
      <c r="AG39" s="1" t="s">
        <v>76</v>
      </c>
      <c r="AH39" s="1" t="s">
        <v>75</v>
      </c>
      <c r="AI39" s="1" t="s">
        <v>75</v>
      </c>
      <c r="AJ39" s="1" t="s">
        <v>74</v>
      </c>
      <c r="AK39" s="1" t="s">
        <v>75</v>
      </c>
      <c r="AL39" s="1" t="s">
        <v>75</v>
      </c>
      <c r="AM39" s="1" t="s">
        <v>76</v>
      </c>
      <c r="AN39" s="1" t="s">
        <v>75</v>
      </c>
      <c r="AO39" s="1" t="s">
        <v>75</v>
      </c>
      <c r="AP39" s="1" t="s">
        <v>76</v>
      </c>
      <c r="AQ39" s="1" t="s">
        <v>74</v>
      </c>
    </row>
    <row r="40" spans="1:43" ht="12.6">
      <c r="A40" s="1" t="s">
        <v>258</v>
      </c>
      <c r="B40" s="2">
        <v>44987.464211319442</v>
      </c>
      <c r="C40" s="1" t="s">
        <v>259</v>
      </c>
      <c r="D40" s="3">
        <v>0</v>
      </c>
      <c r="E40" s="4">
        <v>44987</v>
      </c>
      <c r="F40" s="1">
        <v>1014657205</v>
      </c>
      <c r="G40" s="1" t="s">
        <v>260</v>
      </c>
      <c r="H40" s="1" t="s">
        <v>2</v>
      </c>
      <c r="I40" s="1" t="s">
        <v>146</v>
      </c>
      <c r="J40" s="1" t="s">
        <v>146</v>
      </c>
      <c r="K40" s="1" t="s">
        <v>23</v>
      </c>
      <c r="L40" s="1">
        <v>18</v>
      </c>
      <c r="M40" s="1">
        <v>2</v>
      </c>
      <c r="N40" s="1" t="s">
        <v>29</v>
      </c>
      <c r="O40" s="1" t="s">
        <v>43</v>
      </c>
      <c r="P40" s="1" t="s">
        <v>48</v>
      </c>
      <c r="Q40" s="1" t="s">
        <v>49</v>
      </c>
      <c r="R40" s="1" t="s">
        <v>51</v>
      </c>
      <c r="S40" s="1" t="s">
        <v>52</v>
      </c>
      <c r="T40" s="1" t="s">
        <v>51</v>
      </c>
      <c r="U40" s="1" t="s">
        <v>58</v>
      </c>
      <c r="V40" s="1" t="s">
        <v>63</v>
      </c>
      <c r="W40" s="1" t="s">
        <v>69</v>
      </c>
      <c r="X40" s="1" t="s">
        <v>75</v>
      </c>
      <c r="Y40" s="1" t="s">
        <v>75</v>
      </c>
      <c r="Z40" s="1" t="s">
        <v>75</v>
      </c>
      <c r="AA40" s="1" t="s">
        <v>75</v>
      </c>
      <c r="AB40" s="1" t="s">
        <v>75</v>
      </c>
      <c r="AC40" s="1" t="s">
        <v>75</v>
      </c>
      <c r="AD40" s="1" t="s">
        <v>75</v>
      </c>
      <c r="AE40" s="1" t="s">
        <v>75</v>
      </c>
      <c r="AF40" s="1" t="s">
        <v>75</v>
      </c>
      <c r="AG40" s="1" t="s">
        <v>75</v>
      </c>
      <c r="AH40" s="1" t="s">
        <v>75</v>
      </c>
      <c r="AI40" s="1" t="s">
        <v>75</v>
      </c>
      <c r="AJ40" s="1" t="s">
        <v>75</v>
      </c>
      <c r="AK40" s="1" t="s">
        <v>75</v>
      </c>
      <c r="AL40" s="1" t="s">
        <v>75</v>
      </c>
      <c r="AM40" s="1" t="s">
        <v>75</v>
      </c>
      <c r="AN40" s="1" t="s">
        <v>75</v>
      </c>
      <c r="AO40" s="1" t="s">
        <v>75</v>
      </c>
      <c r="AP40" s="1" t="s">
        <v>75</v>
      </c>
      <c r="AQ40" s="1" t="s">
        <v>75</v>
      </c>
    </row>
    <row r="41" spans="1:43" ht="12.6">
      <c r="A41" s="1" t="s">
        <v>261</v>
      </c>
      <c r="B41" s="2">
        <v>45002.395546296291</v>
      </c>
      <c r="C41" s="1" t="s">
        <v>262</v>
      </c>
      <c r="D41" s="3">
        <v>0</v>
      </c>
      <c r="E41" s="4">
        <v>45002</v>
      </c>
      <c r="F41" s="1">
        <v>79802603</v>
      </c>
      <c r="G41" s="1" t="s">
        <v>263</v>
      </c>
      <c r="H41" s="1" t="s">
        <v>2</v>
      </c>
      <c r="I41" s="1" t="s">
        <v>146</v>
      </c>
      <c r="J41" s="1" t="s">
        <v>146</v>
      </c>
      <c r="K41" s="1" t="s">
        <v>23</v>
      </c>
      <c r="L41" s="1">
        <v>46</v>
      </c>
      <c r="M41" s="1">
        <v>3</v>
      </c>
      <c r="N41" s="1" t="s">
        <v>30</v>
      </c>
      <c r="O41" s="1" t="s">
        <v>43</v>
      </c>
      <c r="P41" s="1" t="s">
        <v>48</v>
      </c>
      <c r="Q41" s="1" t="s">
        <v>49</v>
      </c>
      <c r="R41" s="1" t="s">
        <v>50</v>
      </c>
      <c r="S41" s="1" t="s">
        <v>51</v>
      </c>
      <c r="T41" s="1" t="s">
        <v>51</v>
      </c>
      <c r="U41" s="9" t="s">
        <v>58</v>
      </c>
      <c r="V41" s="1" t="s">
        <v>62</v>
      </c>
      <c r="W41" s="1" t="s">
        <v>148</v>
      </c>
      <c r="X41" s="1" t="s">
        <v>75</v>
      </c>
      <c r="Y41" s="1" t="s">
        <v>76</v>
      </c>
      <c r="Z41" s="1" t="s">
        <v>75</v>
      </c>
      <c r="AA41" s="1" t="s">
        <v>75</v>
      </c>
      <c r="AB41" s="1" t="s">
        <v>75</v>
      </c>
      <c r="AC41" s="1" t="s">
        <v>75</v>
      </c>
      <c r="AD41" s="1" t="s">
        <v>75</v>
      </c>
      <c r="AE41" s="1" t="s">
        <v>75</v>
      </c>
      <c r="AF41" s="1" t="s">
        <v>75</v>
      </c>
      <c r="AG41" s="1" t="s">
        <v>75</v>
      </c>
      <c r="AH41" s="1" t="s">
        <v>75</v>
      </c>
      <c r="AI41" s="1" t="s">
        <v>75</v>
      </c>
      <c r="AJ41" s="1" t="s">
        <v>74</v>
      </c>
      <c r="AK41" s="1" t="s">
        <v>75</v>
      </c>
      <c r="AL41" s="1" t="s">
        <v>75</v>
      </c>
      <c r="AM41" s="1" t="s">
        <v>75</v>
      </c>
      <c r="AN41" s="1" t="s">
        <v>77</v>
      </c>
      <c r="AO41" s="1" t="s">
        <v>74</v>
      </c>
      <c r="AP41" s="1" t="s">
        <v>76</v>
      </c>
      <c r="AQ41" s="1" t="s">
        <v>77</v>
      </c>
    </row>
    <row r="42" spans="1:43" ht="12.6">
      <c r="A42" s="1" t="s">
        <v>3</v>
      </c>
      <c r="B42" s="2">
        <v>44987.709095706014</v>
      </c>
      <c r="C42" s="1" t="s">
        <v>264</v>
      </c>
      <c r="D42" s="3">
        <v>0</v>
      </c>
      <c r="E42" s="4">
        <v>44987</v>
      </c>
      <c r="F42" s="1">
        <v>23823595</v>
      </c>
      <c r="G42" s="1" t="s">
        <v>265</v>
      </c>
      <c r="H42" s="1" t="s">
        <v>3</v>
      </c>
      <c r="I42" s="1" t="s">
        <v>146</v>
      </c>
      <c r="J42" s="1" t="s">
        <v>146</v>
      </c>
      <c r="K42" s="1" t="s">
        <v>20</v>
      </c>
      <c r="L42" s="1">
        <v>53</v>
      </c>
      <c r="M42" s="1">
        <v>3</v>
      </c>
      <c r="N42" s="1" t="s">
        <v>28</v>
      </c>
      <c r="O42" s="1" t="s">
        <v>43</v>
      </c>
      <c r="P42" s="1" t="s">
        <v>48</v>
      </c>
      <c r="Q42" s="1" t="s">
        <v>49</v>
      </c>
      <c r="R42" s="1" t="s">
        <v>50</v>
      </c>
      <c r="S42" s="1" t="s">
        <v>52</v>
      </c>
      <c r="T42" s="1" t="s">
        <v>53</v>
      </c>
      <c r="U42" s="1" t="s">
        <v>58</v>
      </c>
      <c r="V42" s="1" t="s">
        <v>64</v>
      </c>
      <c r="W42" s="1" t="s">
        <v>68</v>
      </c>
      <c r="X42" s="1" t="s">
        <v>76</v>
      </c>
      <c r="Y42" s="1" t="s">
        <v>76</v>
      </c>
      <c r="Z42" s="1" t="s">
        <v>76</v>
      </c>
      <c r="AA42" s="1" t="s">
        <v>76</v>
      </c>
      <c r="AB42" s="1" t="s">
        <v>75</v>
      </c>
      <c r="AC42" s="1" t="s">
        <v>74</v>
      </c>
      <c r="AD42" s="1" t="s">
        <v>75</v>
      </c>
      <c r="AE42" s="1" t="s">
        <v>77</v>
      </c>
      <c r="AF42" s="1" t="s">
        <v>74</v>
      </c>
      <c r="AG42" s="1" t="s">
        <v>76</v>
      </c>
      <c r="AH42" s="1" t="s">
        <v>74</v>
      </c>
      <c r="AI42" s="1" t="s">
        <v>74</v>
      </c>
      <c r="AJ42" s="1" t="s">
        <v>74</v>
      </c>
      <c r="AK42" s="1" t="s">
        <v>75</v>
      </c>
      <c r="AL42" s="1" t="s">
        <v>75</v>
      </c>
      <c r="AM42" s="1" t="s">
        <v>75</v>
      </c>
      <c r="AN42" s="1" t="s">
        <v>75</v>
      </c>
      <c r="AO42" s="1" t="s">
        <v>75</v>
      </c>
      <c r="AP42" s="1" t="s">
        <v>75</v>
      </c>
      <c r="AQ42" s="1" t="s">
        <v>74</v>
      </c>
    </row>
    <row r="43" spans="1:43" ht="12.6">
      <c r="A43" s="1" t="s">
        <v>266</v>
      </c>
      <c r="B43" s="2">
        <v>44987.77315857639</v>
      </c>
      <c r="C43" s="1" t="s">
        <v>267</v>
      </c>
      <c r="D43" s="3">
        <v>0</v>
      </c>
      <c r="E43" s="4">
        <v>44987</v>
      </c>
      <c r="F43" s="1">
        <v>1026279514</v>
      </c>
      <c r="G43" s="1" t="s">
        <v>268</v>
      </c>
      <c r="H43" s="1" t="s">
        <v>3</v>
      </c>
      <c r="I43" s="1" t="s">
        <v>145</v>
      </c>
      <c r="J43" s="1" t="s">
        <v>146</v>
      </c>
      <c r="K43" s="1" t="s">
        <v>23</v>
      </c>
      <c r="L43" s="1">
        <v>30</v>
      </c>
      <c r="M43" s="1">
        <v>5</v>
      </c>
      <c r="N43" s="1" t="s">
        <v>28</v>
      </c>
      <c r="O43" s="1" t="s">
        <v>43</v>
      </c>
      <c r="P43" s="1" t="s">
        <v>48</v>
      </c>
      <c r="Q43" s="1" t="s">
        <v>49</v>
      </c>
      <c r="R43" s="1" t="s">
        <v>50</v>
      </c>
      <c r="S43" s="1" t="s">
        <v>51</v>
      </c>
      <c r="T43" s="1" t="s">
        <v>51</v>
      </c>
      <c r="U43" s="1" t="s">
        <v>58</v>
      </c>
      <c r="V43" s="1" t="s">
        <v>64</v>
      </c>
      <c r="W43" s="1" t="s">
        <v>68</v>
      </c>
      <c r="X43" s="1" t="s">
        <v>76</v>
      </c>
      <c r="Y43" s="1" t="s">
        <v>74</v>
      </c>
      <c r="Z43" s="1" t="s">
        <v>75</v>
      </c>
      <c r="AA43" s="1" t="s">
        <v>75</v>
      </c>
      <c r="AB43" s="1" t="s">
        <v>75</v>
      </c>
      <c r="AC43" s="1" t="s">
        <v>75</v>
      </c>
      <c r="AD43" s="1" t="s">
        <v>75</v>
      </c>
      <c r="AE43" s="1" t="s">
        <v>75</v>
      </c>
      <c r="AF43" s="1" t="s">
        <v>75</v>
      </c>
      <c r="AG43" s="1" t="s">
        <v>75</v>
      </c>
      <c r="AH43" s="1" t="s">
        <v>75</v>
      </c>
      <c r="AI43" s="1" t="s">
        <v>75</v>
      </c>
      <c r="AJ43" s="1" t="s">
        <v>75</v>
      </c>
      <c r="AK43" s="1" t="s">
        <v>75</v>
      </c>
      <c r="AL43" s="1" t="s">
        <v>75</v>
      </c>
      <c r="AM43" s="1" t="s">
        <v>75</v>
      </c>
      <c r="AN43" s="1" t="s">
        <v>75</v>
      </c>
      <c r="AO43" s="1" t="s">
        <v>75</v>
      </c>
      <c r="AP43" s="1" t="s">
        <v>75</v>
      </c>
      <c r="AQ43" s="1" t="s">
        <v>75</v>
      </c>
    </row>
    <row r="44" spans="1:43" ht="12.6">
      <c r="A44" s="1" t="s">
        <v>269</v>
      </c>
      <c r="B44" s="2">
        <v>45008.609495474535</v>
      </c>
      <c r="C44" s="1" t="s">
        <v>270</v>
      </c>
      <c r="D44" s="3">
        <v>0</v>
      </c>
      <c r="E44" s="4">
        <v>45006</v>
      </c>
      <c r="F44" s="1">
        <v>79278843</v>
      </c>
      <c r="G44" s="1" t="s">
        <v>271</v>
      </c>
      <c r="H44" s="1" t="s">
        <v>3</v>
      </c>
      <c r="I44" s="1" t="s">
        <v>146</v>
      </c>
      <c r="J44" s="1" t="s">
        <v>146</v>
      </c>
      <c r="K44" s="1" t="s">
        <v>23</v>
      </c>
      <c r="L44" s="1">
        <v>58</v>
      </c>
      <c r="M44" s="1">
        <v>2</v>
      </c>
      <c r="N44" s="1" t="s">
        <v>30</v>
      </c>
      <c r="O44" s="1" t="s">
        <v>43</v>
      </c>
      <c r="P44" s="1" t="s">
        <v>48</v>
      </c>
      <c r="Q44" s="1" t="s">
        <v>49</v>
      </c>
      <c r="R44" s="1" t="s">
        <v>50</v>
      </c>
      <c r="S44" s="1" t="s">
        <v>52</v>
      </c>
      <c r="T44" s="1" t="s">
        <v>51</v>
      </c>
      <c r="U44" s="9" t="s">
        <v>58</v>
      </c>
      <c r="V44" s="1" t="s">
        <v>63</v>
      </c>
      <c r="W44" s="1" t="s">
        <v>68</v>
      </c>
      <c r="X44" s="1" t="s">
        <v>75</v>
      </c>
      <c r="Y44" s="1" t="s">
        <v>75</v>
      </c>
      <c r="Z44" s="1" t="s">
        <v>75</v>
      </c>
      <c r="AA44" s="1" t="s">
        <v>75</v>
      </c>
      <c r="AB44" s="1" t="s">
        <v>75</v>
      </c>
      <c r="AC44" s="1" t="s">
        <v>75</v>
      </c>
      <c r="AD44" s="1" t="s">
        <v>75</v>
      </c>
      <c r="AE44" s="1" t="s">
        <v>75</v>
      </c>
      <c r="AF44" s="1" t="s">
        <v>75</v>
      </c>
      <c r="AG44" s="1" t="s">
        <v>75</v>
      </c>
      <c r="AH44" s="1" t="s">
        <v>75</v>
      </c>
      <c r="AI44" s="1" t="s">
        <v>75</v>
      </c>
      <c r="AJ44" s="1" t="s">
        <v>75</v>
      </c>
      <c r="AK44" s="1" t="s">
        <v>75</v>
      </c>
      <c r="AL44" s="1" t="s">
        <v>75</v>
      </c>
      <c r="AM44" s="1" t="s">
        <v>75</v>
      </c>
      <c r="AN44" s="1" t="s">
        <v>75</v>
      </c>
      <c r="AO44" s="1" t="s">
        <v>75</v>
      </c>
      <c r="AP44" s="1" t="s">
        <v>75</v>
      </c>
      <c r="AQ44" s="1" t="s">
        <v>75</v>
      </c>
    </row>
    <row r="45" spans="1:43" ht="12.6">
      <c r="A45" s="1" t="s">
        <v>272</v>
      </c>
      <c r="B45" s="2">
        <v>44987.582197395837</v>
      </c>
      <c r="C45" s="1" t="s">
        <v>273</v>
      </c>
      <c r="D45" s="3">
        <v>0</v>
      </c>
      <c r="E45" s="4">
        <v>44987</v>
      </c>
      <c r="F45" s="1">
        <v>79045411</v>
      </c>
      <c r="G45" s="1" t="s">
        <v>274</v>
      </c>
      <c r="H45" s="1" t="s">
        <v>3</v>
      </c>
      <c r="I45" s="1" t="s">
        <v>146</v>
      </c>
      <c r="J45" s="1" t="s">
        <v>146</v>
      </c>
      <c r="K45" s="1" t="s">
        <v>23</v>
      </c>
      <c r="L45" s="1">
        <v>57</v>
      </c>
      <c r="M45" s="1">
        <v>3</v>
      </c>
      <c r="N45" s="1" t="s">
        <v>28</v>
      </c>
      <c r="O45" s="1" t="s">
        <v>43</v>
      </c>
      <c r="P45" s="1" t="s">
        <v>48</v>
      </c>
      <c r="Q45" s="1" t="s">
        <v>49</v>
      </c>
      <c r="R45" s="1" t="s">
        <v>50</v>
      </c>
      <c r="S45" s="1" t="s">
        <v>51</v>
      </c>
      <c r="T45" s="1" t="s">
        <v>51</v>
      </c>
      <c r="U45" s="1" t="s">
        <v>58</v>
      </c>
      <c r="V45" s="1" t="s">
        <v>63</v>
      </c>
      <c r="W45" s="1" t="s">
        <v>148</v>
      </c>
      <c r="X45" s="1" t="s">
        <v>75</v>
      </c>
      <c r="Y45" s="1" t="s">
        <v>75</v>
      </c>
      <c r="Z45" s="1" t="s">
        <v>75</v>
      </c>
      <c r="AA45" s="1" t="s">
        <v>75</v>
      </c>
      <c r="AB45" s="1" t="s">
        <v>75</v>
      </c>
      <c r="AC45" s="1" t="s">
        <v>75</v>
      </c>
      <c r="AD45" s="1" t="s">
        <v>75</v>
      </c>
      <c r="AE45" s="1" t="s">
        <v>75</v>
      </c>
      <c r="AF45" s="1" t="s">
        <v>75</v>
      </c>
      <c r="AG45" s="1" t="s">
        <v>75</v>
      </c>
      <c r="AH45" s="1" t="s">
        <v>75</v>
      </c>
      <c r="AI45" s="1" t="s">
        <v>75</v>
      </c>
      <c r="AJ45" s="1" t="s">
        <v>75</v>
      </c>
      <c r="AK45" s="1" t="s">
        <v>75</v>
      </c>
      <c r="AL45" s="1" t="s">
        <v>75</v>
      </c>
      <c r="AM45" s="1" t="s">
        <v>75</v>
      </c>
      <c r="AN45" s="1" t="s">
        <v>75</v>
      </c>
      <c r="AO45" s="1" t="s">
        <v>75</v>
      </c>
      <c r="AP45" s="1" t="s">
        <v>75</v>
      </c>
      <c r="AQ45" s="1" t="s">
        <v>75</v>
      </c>
    </row>
    <row r="46" spans="1:43" ht="12.6">
      <c r="A46" s="1" t="s">
        <v>275</v>
      </c>
      <c r="B46" s="2">
        <v>44999.541379409726</v>
      </c>
      <c r="C46" s="1" t="s">
        <v>204</v>
      </c>
      <c r="D46" s="3">
        <v>0</v>
      </c>
      <c r="E46" s="4">
        <v>44999</v>
      </c>
      <c r="F46" s="1">
        <v>417866745</v>
      </c>
      <c r="G46" s="1" t="s">
        <v>276</v>
      </c>
      <c r="H46" s="1" t="s">
        <v>3</v>
      </c>
      <c r="I46" s="1" t="s">
        <v>145</v>
      </c>
      <c r="J46" s="1" t="s">
        <v>146</v>
      </c>
      <c r="K46" s="1" t="s">
        <v>20</v>
      </c>
      <c r="L46" s="1">
        <v>62</v>
      </c>
      <c r="M46" s="1">
        <v>3</v>
      </c>
      <c r="N46" s="1" t="s">
        <v>28</v>
      </c>
      <c r="O46" s="1" t="s">
        <v>42</v>
      </c>
      <c r="P46" s="1" t="s">
        <v>48</v>
      </c>
      <c r="Q46" s="1" t="s">
        <v>49</v>
      </c>
      <c r="R46" s="1" t="s">
        <v>50</v>
      </c>
      <c r="S46" s="1" t="s">
        <v>52</v>
      </c>
      <c r="T46" s="1" t="s">
        <v>51</v>
      </c>
      <c r="U46" s="1" t="s">
        <v>56</v>
      </c>
      <c r="V46" s="1" t="s">
        <v>63</v>
      </c>
      <c r="W46" s="1" t="s">
        <v>68</v>
      </c>
      <c r="X46" s="1" t="s">
        <v>74</v>
      </c>
      <c r="Y46" s="1" t="s">
        <v>74</v>
      </c>
      <c r="Z46" s="1" t="s">
        <v>74</v>
      </c>
      <c r="AA46" s="1" t="s">
        <v>74</v>
      </c>
      <c r="AB46" s="1" t="s">
        <v>74</v>
      </c>
      <c r="AC46" s="1" t="s">
        <v>74</v>
      </c>
      <c r="AD46" s="1" t="s">
        <v>74</v>
      </c>
      <c r="AE46" s="1" t="s">
        <v>76</v>
      </c>
      <c r="AF46" s="1" t="s">
        <v>74</v>
      </c>
      <c r="AG46" s="1" t="s">
        <v>74</v>
      </c>
      <c r="AH46" s="1" t="s">
        <v>74</v>
      </c>
      <c r="AI46" s="1" t="s">
        <v>75</v>
      </c>
      <c r="AJ46" s="1" t="s">
        <v>74</v>
      </c>
      <c r="AK46" s="1" t="s">
        <v>74</v>
      </c>
      <c r="AL46" s="1" t="s">
        <v>75</v>
      </c>
      <c r="AM46" s="1" t="s">
        <v>76</v>
      </c>
      <c r="AN46" s="1" t="s">
        <v>75</v>
      </c>
      <c r="AO46" s="1" t="s">
        <v>76</v>
      </c>
      <c r="AP46" s="1" t="s">
        <v>76</v>
      </c>
      <c r="AQ46" s="1" t="s">
        <v>76</v>
      </c>
    </row>
    <row r="47" spans="1:43" ht="12.6">
      <c r="A47" s="1" t="s">
        <v>277</v>
      </c>
      <c r="B47" s="2">
        <v>44987.655317962963</v>
      </c>
      <c r="C47" s="1" t="s">
        <v>278</v>
      </c>
      <c r="D47" s="3">
        <v>0</v>
      </c>
      <c r="E47" s="4">
        <v>44987</v>
      </c>
      <c r="F47" s="1">
        <v>38281335</v>
      </c>
      <c r="G47" s="1" t="s">
        <v>279</v>
      </c>
      <c r="H47" s="1" t="s">
        <v>3</v>
      </c>
      <c r="I47" s="1" t="s">
        <v>146</v>
      </c>
      <c r="J47" s="1" t="s">
        <v>146</v>
      </c>
      <c r="K47" s="1" t="s">
        <v>20</v>
      </c>
      <c r="L47" s="1">
        <v>62</v>
      </c>
      <c r="M47" s="1">
        <v>1</v>
      </c>
      <c r="N47" s="1" t="s">
        <v>30</v>
      </c>
      <c r="O47" s="1" t="s">
        <v>40</v>
      </c>
      <c r="P47" s="1" t="s">
        <v>48</v>
      </c>
      <c r="Q47" s="1" t="s">
        <v>49</v>
      </c>
      <c r="R47" s="1" t="s">
        <v>50</v>
      </c>
      <c r="S47" s="1" t="s">
        <v>52</v>
      </c>
      <c r="T47" s="1" t="s">
        <v>51</v>
      </c>
      <c r="U47" s="9" t="s">
        <v>58</v>
      </c>
      <c r="V47" s="1" t="s">
        <v>64</v>
      </c>
      <c r="W47" s="1" t="s">
        <v>68</v>
      </c>
      <c r="X47" s="1" t="s">
        <v>74</v>
      </c>
      <c r="Y47" s="1" t="s">
        <v>76</v>
      </c>
      <c r="Z47" s="1" t="s">
        <v>75</v>
      </c>
      <c r="AA47" s="1" t="s">
        <v>75</v>
      </c>
      <c r="AB47" s="1" t="s">
        <v>75</v>
      </c>
      <c r="AC47" s="1" t="s">
        <v>75</v>
      </c>
      <c r="AD47" s="1" t="s">
        <v>75</v>
      </c>
      <c r="AE47" s="1" t="s">
        <v>75</v>
      </c>
      <c r="AF47" s="1" t="s">
        <v>75</v>
      </c>
      <c r="AG47" s="1" t="s">
        <v>75</v>
      </c>
      <c r="AH47" s="1" t="s">
        <v>75</v>
      </c>
      <c r="AI47" s="1" t="s">
        <v>75</v>
      </c>
      <c r="AJ47" s="1" t="s">
        <v>75</v>
      </c>
      <c r="AK47" s="1" t="s">
        <v>75</v>
      </c>
      <c r="AL47" s="1" t="s">
        <v>75</v>
      </c>
      <c r="AM47" s="1" t="s">
        <v>75</v>
      </c>
      <c r="AN47" s="1" t="s">
        <v>75</v>
      </c>
      <c r="AO47" s="1" t="s">
        <v>75</v>
      </c>
      <c r="AP47" s="1" t="s">
        <v>75</v>
      </c>
      <c r="AQ47" s="1" t="s">
        <v>75</v>
      </c>
    </row>
    <row r="48" spans="1:43" ht="12.6">
      <c r="A48" s="1" t="s">
        <v>280</v>
      </c>
      <c r="B48" s="2">
        <v>44985.641932638886</v>
      </c>
      <c r="C48" s="1" t="s">
        <v>204</v>
      </c>
      <c r="D48" s="3">
        <v>0</v>
      </c>
      <c r="E48" s="4">
        <v>44985</v>
      </c>
      <c r="F48" s="1">
        <v>41669848</v>
      </c>
      <c r="G48" s="1" t="s">
        <v>281</v>
      </c>
      <c r="H48" s="1" t="s">
        <v>3</v>
      </c>
      <c r="I48" s="1" t="s">
        <v>145</v>
      </c>
      <c r="J48" s="1" t="s">
        <v>145</v>
      </c>
      <c r="K48" s="1" t="s">
        <v>20</v>
      </c>
      <c r="L48" s="1">
        <v>65</v>
      </c>
      <c r="M48" s="1">
        <v>2</v>
      </c>
      <c r="N48" s="1" t="s">
        <v>29</v>
      </c>
      <c r="O48" s="1" t="s">
        <v>46</v>
      </c>
      <c r="P48" s="1" t="s">
        <v>48</v>
      </c>
      <c r="Q48" s="1" t="s">
        <v>49</v>
      </c>
      <c r="R48" s="1" t="s">
        <v>50</v>
      </c>
      <c r="S48" s="1" t="s">
        <v>52</v>
      </c>
      <c r="T48" s="1" t="s">
        <v>51</v>
      </c>
      <c r="U48" s="1" t="s">
        <v>58</v>
      </c>
      <c r="V48" s="1" t="s">
        <v>64</v>
      </c>
      <c r="W48" s="1" t="s">
        <v>68</v>
      </c>
      <c r="X48" s="1" t="s">
        <v>75</v>
      </c>
      <c r="Y48" s="1" t="s">
        <v>76</v>
      </c>
      <c r="Z48" s="1" t="s">
        <v>75</v>
      </c>
      <c r="AA48" s="1" t="s">
        <v>75</v>
      </c>
      <c r="AB48" s="1" t="s">
        <v>75</v>
      </c>
      <c r="AC48" s="1" t="s">
        <v>76</v>
      </c>
      <c r="AD48" s="1" t="s">
        <v>76</v>
      </c>
      <c r="AE48" s="1" t="s">
        <v>76</v>
      </c>
      <c r="AF48" s="1" t="s">
        <v>76</v>
      </c>
      <c r="AG48" s="1" t="s">
        <v>75</v>
      </c>
      <c r="AH48" s="1" t="s">
        <v>75</v>
      </c>
      <c r="AI48" s="1" t="s">
        <v>76</v>
      </c>
      <c r="AJ48" s="1" t="s">
        <v>76</v>
      </c>
      <c r="AK48" s="1" t="s">
        <v>75</v>
      </c>
      <c r="AL48" s="1" t="s">
        <v>75</v>
      </c>
      <c r="AM48" s="1" t="s">
        <v>75</v>
      </c>
      <c r="AN48" s="1" t="s">
        <v>76</v>
      </c>
      <c r="AO48" s="1" t="s">
        <v>76</v>
      </c>
      <c r="AP48" s="1" t="s">
        <v>75</v>
      </c>
      <c r="AQ48" s="1" t="s">
        <v>76</v>
      </c>
    </row>
    <row r="49" spans="1:43" ht="12.6">
      <c r="A49" s="1" t="s">
        <v>282</v>
      </c>
      <c r="B49" s="2">
        <v>44992.621213391205</v>
      </c>
      <c r="C49" s="1" t="s">
        <v>283</v>
      </c>
      <c r="D49" s="3">
        <v>0</v>
      </c>
      <c r="E49" s="4">
        <v>44992</v>
      </c>
      <c r="F49" s="1">
        <v>35494907</v>
      </c>
      <c r="G49" s="1" t="s">
        <v>284</v>
      </c>
      <c r="H49" s="1" t="s">
        <v>3</v>
      </c>
      <c r="I49" s="1" t="s">
        <v>147</v>
      </c>
      <c r="J49" s="1" t="s">
        <v>147</v>
      </c>
      <c r="K49" s="1" t="s">
        <v>20</v>
      </c>
      <c r="L49" s="1">
        <v>60</v>
      </c>
      <c r="M49" s="1">
        <v>2</v>
      </c>
      <c r="N49" s="1" t="s">
        <v>29</v>
      </c>
      <c r="O49" s="1" t="s">
        <v>43</v>
      </c>
      <c r="P49" s="1" t="s">
        <v>48</v>
      </c>
      <c r="Q49" s="1" t="s">
        <v>49</v>
      </c>
      <c r="R49" s="1" t="s">
        <v>51</v>
      </c>
      <c r="S49" s="1" t="s">
        <v>51</v>
      </c>
      <c r="T49" s="1" t="s">
        <v>51</v>
      </c>
      <c r="U49" s="1" t="s">
        <v>58</v>
      </c>
      <c r="V49" s="1" t="s">
        <v>62</v>
      </c>
      <c r="W49" s="1" t="s">
        <v>148</v>
      </c>
      <c r="X49" s="1" t="s">
        <v>77</v>
      </c>
      <c r="Y49" s="1" t="s">
        <v>77</v>
      </c>
      <c r="Z49" s="1" t="s">
        <v>74</v>
      </c>
      <c r="AA49" s="1" t="s">
        <v>74</v>
      </c>
      <c r="AB49" s="1" t="s">
        <v>75</v>
      </c>
      <c r="AC49" s="1" t="s">
        <v>76</v>
      </c>
      <c r="AD49" s="1" t="s">
        <v>76</v>
      </c>
      <c r="AE49" s="1" t="s">
        <v>76</v>
      </c>
      <c r="AF49" s="1" t="s">
        <v>74</v>
      </c>
      <c r="AG49" s="1" t="s">
        <v>77</v>
      </c>
      <c r="AH49" s="1" t="s">
        <v>74</v>
      </c>
      <c r="AI49" s="1" t="s">
        <v>76</v>
      </c>
      <c r="AJ49" s="1" t="s">
        <v>77</v>
      </c>
      <c r="AK49" s="1" t="s">
        <v>76</v>
      </c>
      <c r="AL49" s="1" t="s">
        <v>76</v>
      </c>
      <c r="AM49" s="1" t="s">
        <v>74</v>
      </c>
      <c r="AN49" s="1" t="s">
        <v>74</v>
      </c>
      <c r="AO49" s="1" t="s">
        <v>74</v>
      </c>
      <c r="AP49" s="1" t="s">
        <v>76</v>
      </c>
      <c r="AQ49" s="1" t="s">
        <v>76</v>
      </c>
    </row>
    <row r="50" spans="1:43" ht="12.6">
      <c r="A50" s="1" t="s">
        <v>282</v>
      </c>
      <c r="B50" s="2">
        <v>44992.625971030095</v>
      </c>
      <c r="C50" s="1" t="s">
        <v>285</v>
      </c>
      <c r="D50" s="3">
        <v>0</v>
      </c>
      <c r="E50" s="4">
        <v>44992</v>
      </c>
      <c r="F50" s="1">
        <v>51608743</v>
      </c>
      <c r="G50" s="1" t="s">
        <v>286</v>
      </c>
      <c r="H50" s="1" t="s">
        <v>3</v>
      </c>
      <c r="I50" s="1" t="s">
        <v>147</v>
      </c>
      <c r="J50" s="1" t="s">
        <v>147</v>
      </c>
      <c r="K50" s="1" t="s">
        <v>20</v>
      </c>
      <c r="L50" s="1">
        <v>63</v>
      </c>
      <c r="M50" s="1">
        <v>3</v>
      </c>
      <c r="N50" s="1" t="s">
        <v>28</v>
      </c>
      <c r="O50" s="1" t="s">
        <v>43</v>
      </c>
      <c r="P50" s="1" t="s">
        <v>48</v>
      </c>
      <c r="Q50" s="1" t="s">
        <v>49</v>
      </c>
      <c r="R50" s="1" t="s">
        <v>50</v>
      </c>
      <c r="S50" s="1" t="s">
        <v>52</v>
      </c>
      <c r="T50" s="1" t="s">
        <v>51</v>
      </c>
      <c r="U50" s="9" t="s">
        <v>58</v>
      </c>
      <c r="V50" s="1" t="s">
        <v>63</v>
      </c>
      <c r="W50" s="1" t="s">
        <v>148</v>
      </c>
      <c r="X50" s="1" t="s">
        <v>75</v>
      </c>
      <c r="Y50" s="1" t="s">
        <v>74</v>
      </c>
      <c r="Z50" s="1" t="s">
        <v>74</v>
      </c>
      <c r="AA50" s="1" t="s">
        <v>76</v>
      </c>
      <c r="AB50" s="1" t="s">
        <v>75</v>
      </c>
      <c r="AC50" s="1" t="s">
        <v>75</v>
      </c>
      <c r="AD50" s="1" t="s">
        <v>75</v>
      </c>
      <c r="AE50" s="1" t="s">
        <v>76</v>
      </c>
      <c r="AF50" s="1" t="s">
        <v>74</v>
      </c>
      <c r="AG50" s="1" t="s">
        <v>74</v>
      </c>
      <c r="AH50" s="1" t="s">
        <v>74</v>
      </c>
      <c r="AI50" s="1" t="s">
        <v>75</v>
      </c>
      <c r="AJ50" s="1" t="s">
        <v>76</v>
      </c>
      <c r="AK50" s="1" t="s">
        <v>76</v>
      </c>
      <c r="AL50" s="1" t="s">
        <v>76</v>
      </c>
      <c r="AM50" s="1" t="s">
        <v>76</v>
      </c>
      <c r="AN50" s="1" t="s">
        <v>74</v>
      </c>
      <c r="AO50" s="1" t="s">
        <v>74</v>
      </c>
      <c r="AP50" s="1" t="s">
        <v>76</v>
      </c>
      <c r="AQ50" s="1" t="s">
        <v>76</v>
      </c>
    </row>
    <row r="51" spans="1:43" ht="12.6">
      <c r="A51" s="1" t="s">
        <v>287</v>
      </c>
      <c r="B51" s="2">
        <v>44987.499015590278</v>
      </c>
      <c r="C51" s="1" t="s">
        <v>288</v>
      </c>
      <c r="D51" s="3">
        <v>0</v>
      </c>
      <c r="E51" s="4">
        <v>44987</v>
      </c>
      <c r="F51" s="1">
        <v>80490135</v>
      </c>
      <c r="G51" s="1" t="s">
        <v>289</v>
      </c>
      <c r="H51" s="1" t="s">
        <v>3</v>
      </c>
      <c r="I51" s="1" t="s">
        <v>147</v>
      </c>
      <c r="J51" s="1" t="s">
        <v>147</v>
      </c>
      <c r="K51" s="1" t="s">
        <v>23</v>
      </c>
      <c r="L51" s="1">
        <v>50</v>
      </c>
      <c r="M51" s="1">
        <v>1</v>
      </c>
      <c r="N51" s="1" t="s">
        <v>27</v>
      </c>
      <c r="O51" s="1" t="s">
        <v>43</v>
      </c>
      <c r="P51" s="1" t="s">
        <v>48</v>
      </c>
      <c r="Q51" s="1" t="s">
        <v>49</v>
      </c>
      <c r="R51" s="1" t="s">
        <v>51</v>
      </c>
      <c r="S51" s="1" t="s">
        <v>51</v>
      </c>
      <c r="T51" s="1" t="s">
        <v>51</v>
      </c>
      <c r="U51" s="1" t="s">
        <v>58</v>
      </c>
      <c r="V51" s="1" t="s">
        <v>62</v>
      </c>
      <c r="W51" s="1" t="s">
        <v>68</v>
      </c>
      <c r="X51" s="1" t="s">
        <v>74</v>
      </c>
      <c r="Y51" s="1" t="s">
        <v>74</v>
      </c>
      <c r="Z51" s="1" t="s">
        <v>75</v>
      </c>
      <c r="AA51" s="1" t="s">
        <v>75</v>
      </c>
      <c r="AB51" s="1" t="s">
        <v>75</v>
      </c>
      <c r="AC51" s="1" t="s">
        <v>75</v>
      </c>
      <c r="AD51" s="1" t="s">
        <v>75</v>
      </c>
      <c r="AE51" s="1" t="s">
        <v>75</v>
      </c>
      <c r="AF51" s="1" t="s">
        <v>75</v>
      </c>
      <c r="AG51" s="1" t="s">
        <v>75</v>
      </c>
      <c r="AH51" s="1" t="s">
        <v>75</v>
      </c>
      <c r="AI51" s="1" t="s">
        <v>75</v>
      </c>
      <c r="AJ51" s="1" t="s">
        <v>74</v>
      </c>
      <c r="AK51" s="1" t="s">
        <v>74</v>
      </c>
      <c r="AL51" s="1" t="s">
        <v>74</v>
      </c>
      <c r="AM51" s="1" t="s">
        <v>74</v>
      </c>
      <c r="AN51" s="1" t="s">
        <v>77</v>
      </c>
      <c r="AO51" s="1" t="s">
        <v>77</v>
      </c>
      <c r="AP51" s="1" t="s">
        <v>74</v>
      </c>
      <c r="AQ51" s="1" t="s">
        <v>74</v>
      </c>
    </row>
    <row r="52" spans="1:43" ht="12.6">
      <c r="A52" s="1" t="s">
        <v>290</v>
      </c>
      <c r="B52" s="2">
        <v>45008.60220079861</v>
      </c>
      <c r="C52" s="1" t="s">
        <v>291</v>
      </c>
      <c r="D52" s="3">
        <v>0</v>
      </c>
      <c r="E52" s="4">
        <v>45006</v>
      </c>
      <c r="F52" s="1">
        <v>52502175</v>
      </c>
      <c r="G52" s="1" t="s">
        <v>292</v>
      </c>
      <c r="H52" s="1" t="s">
        <v>3</v>
      </c>
      <c r="I52" s="1" t="s">
        <v>146</v>
      </c>
      <c r="J52" s="1" t="s">
        <v>146</v>
      </c>
      <c r="K52" s="1" t="s">
        <v>20</v>
      </c>
      <c r="L52" s="1">
        <v>44</v>
      </c>
      <c r="M52" s="1">
        <v>3</v>
      </c>
      <c r="N52" s="1" t="s">
        <v>29</v>
      </c>
      <c r="O52" s="1" t="s">
        <v>43</v>
      </c>
      <c r="P52" s="1" t="s">
        <v>48</v>
      </c>
      <c r="Q52" s="1" t="s">
        <v>49</v>
      </c>
      <c r="R52" s="1" t="s">
        <v>51</v>
      </c>
      <c r="S52" s="1" t="s">
        <v>51</v>
      </c>
      <c r="T52" s="1" t="s">
        <v>51</v>
      </c>
      <c r="U52" s="1" t="s">
        <v>58</v>
      </c>
      <c r="V52" s="1" t="s">
        <v>63</v>
      </c>
      <c r="W52" s="1" t="s">
        <v>69</v>
      </c>
      <c r="X52" s="1" t="s">
        <v>76</v>
      </c>
      <c r="Y52" s="1" t="s">
        <v>76</v>
      </c>
      <c r="Z52" s="1" t="s">
        <v>75</v>
      </c>
      <c r="AA52" s="1" t="s">
        <v>75</v>
      </c>
      <c r="AB52" s="1" t="s">
        <v>75</v>
      </c>
      <c r="AC52" s="1" t="s">
        <v>75</v>
      </c>
      <c r="AD52" s="1" t="s">
        <v>75</v>
      </c>
      <c r="AE52" s="1" t="s">
        <v>75</v>
      </c>
      <c r="AF52" s="1" t="s">
        <v>75</v>
      </c>
      <c r="AG52" s="1" t="s">
        <v>75</v>
      </c>
      <c r="AH52" s="1" t="s">
        <v>75</v>
      </c>
      <c r="AI52" s="1" t="s">
        <v>75</v>
      </c>
      <c r="AJ52" s="1" t="s">
        <v>75</v>
      </c>
      <c r="AK52" s="1" t="s">
        <v>75</v>
      </c>
      <c r="AL52" s="1" t="s">
        <v>75</v>
      </c>
      <c r="AM52" s="1" t="s">
        <v>75</v>
      </c>
      <c r="AN52" s="1" t="s">
        <v>75</v>
      </c>
      <c r="AO52" s="1" t="s">
        <v>75</v>
      </c>
      <c r="AP52" s="1" t="s">
        <v>75</v>
      </c>
      <c r="AQ52" s="1" t="s">
        <v>75</v>
      </c>
    </row>
    <row r="53" spans="1:43" ht="12.6">
      <c r="A53" s="1" t="s">
        <v>290</v>
      </c>
      <c r="B53" s="2">
        <v>45008.623586898146</v>
      </c>
      <c r="C53" s="1" t="s">
        <v>293</v>
      </c>
      <c r="D53" s="3">
        <v>0</v>
      </c>
      <c r="E53" s="4">
        <v>45006</v>
      </c>
      <c r="F53" s="1">
        <v>79341122</v>
      </c>
      <c r="G53" s="1" t="s">
        <v>294</v>
      </c>
      <c r="H53" s="1" t="s">
        <v>3</v>
      </c>
      <c r="I53" s="1" t="s">
        <v>146</v>
      </c>
      <c r="J53" s="1" t="s">
        <v>145</v>
      </c>
      <c r="K53" s="1" t="s">
        <v>23</v>
      </c>
      <c r="L53" s="1">
        <v>59</v>
      </c>
      <c r="M53" s="1">
        <v>3</v>
      </c>
      <c r="N53" s="1" t="s">
        <v>29</v>
      </c>
      <c r="O53" s="1" t="s">
        <v>35</v>
      </c>
      <c r="P53" s="1" t="s">
        <v>48</v>
      </c>
      <c r="Q53" s="1" t="s">
        <v>49</v>
      </c>
      <c r="R53" s="1" t="s">
        <v>51</v>
      </c>
      <c r="S53" s="1" t="s">
        <v>51</v>
      </c>
      <c r="T53" s="1" t="s">
        <v>51</v>
      </c>
      <c r="U53" s="1" t="s">
        <v>58</v>
      </c>
      <c r="V53" s="1" t="s">
        <v>63</v>
      </c>
      <c r="W53" s="1" t="s">
        <v>68</v>
      </c>
      <c r="X53" s="1" t="s">
        <v>76</v>
      </c>
      <c r="Y53" s="1" t="s">
        <v>76</v>
      </c>
      <c r="Z53" s="1" t="s">
        <v>75</v>
      </c>
      <c r="AA53" s="1" t="s">
        <v>75</v>
      </c>
      <c r="AB53" s="1" t="s">
        <v>75</v>
      </c>
      <c r="AC53" s="1" t="s">
        <v>75</v>
      </c>
      <c r="AD53" s="1" t="s">
        <v>75</v>
      </c>
      <c r="AE53" s="1" t="s">
        <v>75</v>
      </c>
      <c r="AF53" s="1" t="s">
        <v>75</v>
      </c>
      <c r="AG53" s="1" t="s">
        <v>75</v>
      </c>
      <c r="AH53" s="1" t="s">
        <v>75</v>
      </c>
      <c r="AI53" s="1" t="s">
        <v>75</v>
      </c>
      <c r="AJ53" s="1" t="s">
        <v>75</v>
      </c>
      <c r="AK53" s="1" t="s">
        <v>75</v>
      </c>
      <c r="AL53" s="1" t="s">
        <v>75</v>
      </c>
      <c r="AM53" s="1" t="s">
        <v>75</v>
      </c>
      <c r="AN53" s="1" t="s">
        <v>75</v>
      </c>
      <c r="AO53" s="1" t="s">
        <v>75</v>
      </c>
      <c r="AP53" s="1" t="s">
        <v>75</v>
      </c>
      <c r="AQ53" s="1" t="s">
        <v>75</v>
      </c>
    </row>
    <row r="54" spans="1:43" ht="12.6">
      <c r="A54" s="1" t="s">
        <v>295</v>
      </c>
      <c r="B54" s="2">
        <v>44993.499613356485</v>
      </c>
      <c r="C54" s="1" t="s">
        <v>214</v>
      </c>
      <c r="D54" s="3">
        <v>0</v>
      </c>
      <c r="E54" s="4">
        <v>44993</v>
      </c>
      <c r="F54" s="1">
        <v>19494748</v>
      </c>
      <c r="G54" s="1" t="s">
        <v>296</v>
      </c>
      <c r="H54" s="1" t="s">
        <v>3</v>
      </c>
      <c r="I54" s="1" t="s">
        <v>147</v>
      </c>
      <c r="J54" s="1" t="s">
        <v>147</v>
      </c>
      <c r="K54" s="1" t="s">
        <v>23</v>
      </c>
      <c r="L54" s="1">
        <v>60</v>
      </c>
      <c r="M54" s="1">
        <v>3</v>
      </c>
      <c r="N54" s="1" t="s">
        <v>28</v>
      </c>
      <c r="O54" s="1" t="s">
        <v>43</v>
      </c>
      <c r="P54" s="1" t="s">
        <v>48</v>
      </c>
      <c r="Q54" s="1" t="s">
        <v>49</v>
      </c>
      <c r="R54" s="1" t="s">
        <v>50</v>
      </c>
      <c r="S54" s="1" t="s">
        <v>52</v>
      </c>
      <c r="T54" s="1" t="s">
        <v>51</v>
      </c>
      <c r="U54" s="1" t="s">
        <v>58</v>
      </c>
      <c r="V54" s="1" t="s">
        <v>63</v>
      </c>
      <c r="W54" s="1" t="s">
        <v>69</v>
      </c>
      <c r="X54" s="1" t="s">
        <v>74</v>
      </c>
      <c r="Y54" s="1" t="s">
        <v>77</v>
      </c>
      <c r="Z54" s="1" t="s">
        <v>76</v>
      </c>
      <c r="AA54" s="1" t="s">
        <v>75</v>
      </c>
      <c r="AB54" s="1" t="s">
        <v>75</v>
      </c>
      <c r="AC54" s="1" t="s">
        <v>74</v>
      </c>
      <c r="AD54" s="1" t="s">
        <v>76</v>
      </c>
      <c r="AE54" s="1" t="s">
        <v>74</v>
      </c>
      <c r="AF54" s="1" t="s">
        <v>74</v>
      </c>
      <c r="AG54" s="1" t="s">
        <v>74</v>
      </c>
      <c r="AH54" s="1" t="s">
        <v>76</v>
      </c>
      <c r="AI54" s="1" t="s">
        <v>76</v>
      </c>
      <c r="AJ54" s="1" t="s">
        <v>74</v>
      </c>
      <c r="AK54" s="1" t="s">
        <v>76</v>
      </c>
      <c r="AL54" s="1" t="s">
        <v>76</v>
      </c>
      <c r="AM54" s="1" t="s">
        <v>76</v>
      </c>
      <c r="AN54" s="1" t="s">
        <v>75</v>
      </c>
      <c r="AO54" s="1" t="s">
        <v>76</v>
      </c>
      <c r="AP54" s="1" t="s">
        <v>76</v>
      </c>
      <c r="AQ54" s="1" t="s">
        <v>76</v>
      </c>
    </row>
    <row r="55" spans="1:43" ht="12.6">
      <c r="A55" s="1" t="s">
        <v>297</v>
      </c>
      <c r="B55" s="2">
        <v>44985.693442465279</v>
      </c>
      <c r="C55" s="1" t="s">
        <v>256</v>
      </c>
      <c r="D55" s="3">
        <v>0</v>
      </c>
      <c r="E55" s="4">
        <v>44985</v>
      </c>
      <c r="F55" s="1">
        <v>79914773</v>
      </c>
      <c r="G55" s="1" t="s">
        <v>298</v>
      </c>
      <c r="H55" s="1" t="s">
        <v>3</v>
      </c>
      <c r="I55" s="1" t="s">
        <v>147</v>
      </c>
      <c r="J55" s="1" t="s">
        <v>147</v>
      </c>
      <c r="K55" s="1" t="s">
        <v>23</v>
      </c>
      <c r="L55" s="1">
        <v>43</v>
      </c>
      <c r="M55" s="1">
        <v>3</v>
      </c>
      <c r="N55" s="1" t="s">
        <v>30</v>
      </c>
      <c r="O55" s="1" t="s">
        <v>43</v>
      </c>
      <c r="P55" s="1" t="s">
        <v>48</v>
      </c>
      <c r="Q55" s="1" t="s">
        <v>49</v>
      </c>
      <c r="R55" s="1" t="s">
        <v>51</v>
      </c>
      <c r="S55" s="1" t="s">
        <v>51</v>
      </c>
      <c r="T55" s="1" t="s">
        <v>51</v>
      </c>
      <c r="U55" s="1" t="s">
        <v>58</v>
      </c>
      <c r="V55" s="1" t="s">
        <v>63</v>
      </c>
      <c r="W55" s="1" t="s">
        <v>70</v>
      </c>
      <c r="X55" s="1" t="s">
        <v>74</v>
      </c>
      <c r="Y55" s="1" t="s">
        <v>77</v>
      </c>
      <c r="Z55" s="1" t="s">
        <v>76</v>
      </c>
      <c r="AA55" s="1" t="s">
        <v>76</v>
      </c>
      <c r="AB55" s="1" t="s">
        <v>76</v>
      </c>
      <c r="AC55" s="1" t="s">
        <v>76</v>
      </c>
      <c r="AD55" s="1" t="s">
        <v>76</v>
      </c>
      <c r="AE55" s="1" t="s">
        <v>76</v>
      </c>
      <c r="AF55" s="1" t="s">
        <v>76</v>
      </c>
      <c r="AG55" s="1" t="s">
        <v>76</v>
      </c>
      <c r="AH55" s="1" t="s">
        <v>75</v>
      </c>
      <c r="AI55" s="1" t="s">
        <v>75</v>
      </c>
      <c r="AJ55" s="1" t="s">
        <v>75</v>
      </c>
      <c r="AK55" s="1" t="s">
        <v>76</v>
      </c>
      <c r="AL55" s="1" t="s">
        <v>76</v>
      </c>
      <c r="AM55" s="1" t="s">
        <v>76</v>
      </c>
      <c r="AN55" s="1" t="s">
        <v>76</v>
      </c>
      <c r="AO55" s="1" t="s">
        <v>74</v>
      </c>
      <c r="AP55" s="1" t="s">
        <v>76</v>
      </c>
      <c r="AQ55" s="1" t="s">
        <v>76</v>
      </c>
    </row>
    <row r="56" spans="1:43" ht="12.6">
      <c r="A56" s="1" t="s">
        <v>299</v>
      </c>
      <c r="B56" s="2">
        <v>44992.427337037036</v>
      </c>
      <c r="C56" s="1" t="s">
        <v>204</v>
      </c>
      <c r="D56" s="3">
        <v>0</v>
      </c>
      <c r="E56" s="4">
        <v>44992</v>
      </c>
      <c r="F56" s="1">
        <v>19162138</v>
      </c>
      <c r="G56" s="1" t="s">
        <v>300</v>
      </c>
      <c r="H56" s="1" t="s">
        <v>3</v>
      </c>
      <c r="I56" s="1" t="s">
        <v>146</v>
      </c>
      <c r="J56" s="1" t="s">
        <v>147</v>
      </c>
      <c r="K56" s="1" t="s">
        <v>23</v>
      </c>
      <c r="L56" s="1">
        <v>63</v>
      </c>
      <c r="M56" s="1">
        <v>3</v>
      </c>
      <c r="N56" s="1" t="s">
        <v>27</v>
      </c>
      <c r="O56" s="1" t="s">
        <v>43</v>
      </c>
      <c r="P56" s="1" t="s">
        <v>48</v>
      </c>
      <c r="Q56" s="1" t="s">
        <v>49</v>
      </c>
      <c r="R56" s="1" t="s">
        <v>51</v>
      </c>
      <c r="S56" s="1" t="s">
        <v>52</v>
      </c>
      <c r="T56" s="1" t="s">
        <v>51</v>
      </c>
      <c r="U56" s="1" t="s">
        <v>58</v>
      </c>
      <c r="V56" s="1" t="s">
        <v>63</v>
      </c>
      <c r="W56" s="1" t="s">
        <v>148</v>
      </c>
      <c r="X56" s="1" t="s">
        <v>74</v>
      </c>
      <c r="Y56" s="1" t="s">
        <v>74</v>
      </c>
      <c r="Z56" s="1" t="s">
        <v>74</v>
      </c>
      <c r="AA56" s="1" t="s">
        <v>74</v>
      </c>
      <c r="AB56" s="1" t="s">
        <v>76</v>
      </c>
      <c r="AC56" s="1" t="s">
        <v>76</v>
      </c>
      <c r="AD56" s="1" t="s">
        <v>74</v>
      </c>
      <c r="AE56" s="1" t="s">
        <v>74</v>
      </c>
      <c r="AF56" s="1" t="s">
        <v>77</v>
      </c>
      <c r="AG56" s="1" t="s">
        <v>77</v>
      </c>
      <c r="AH56" s="1" t="s">
        <v>74</v>
      </c>
      <c r="AI56" s="1" t="s">
        <v>74</v>
      </c>
      <c r="AJ56" s="1" t="s">
        <v>76</v>
      </c>
      <c r="AK56" s="1" t="s">
        <v>76</v>
      </c>
      <c r="AL56" s="1" t="s">
        <v>76</v>
      </c>
      <c r="AM56" s="1" t="s">
        <v>74</v>
      </c>
      <c r="AN56" s="1" t="s">
        <v>74</v>
      </c>
      <c r="AO56" s="1" t="s">
        <v>74</v>
      </c>
      <c r="AP56" s="1" t="s">
        <v>74</v>
      </c>
      <c r="AQ56" s="1" t="s">
        <v>74</v>
      </c>
    </row>
    <row r="57" spans="1:43" ht="12.6">
      <c r="A57" s="1" t="s">
        <v>301</v>
      </c>
      <c r="B57" s="2">
        <v>44987.505077638889</v>
      </c>
      <c r="C57" s="1" t="s">
        <v>302</v>
      </c>
      <c r="D57" s="3">
        <v>0</v>
      </c>
      <c r="E57" s="4">
        <v>44987</v>
      </c>
      <c r="F57" s="1">
        <v>52555399</v>
      </c>
      <c r="G57" s="1" t="s">
        <v>303</v>
      </c>
      <c r="H57" s="1" t="s">
        <v>3</v>
      </c>
      <c r="I57" s="1" t="s">
        <v>146</v>
      </c>
      <c r="J57" s="1" t="s">
        <v>146</v>
      </c>
      <c r="K57" s="1" t="s">
        <v>20</v>
      </c>
      <c r="L57" s="1">
        <v>51</v>
      </c>
      <c r="M57" s="1">
        <v>3</v>
      </c>
      <c r="N57" s="1" t="s">
        <v>30</v>
      </c>
      <c r="O57" s="1" t="s">
        <v>43</v>
      </c>
      <c r="P57" s="1" t="s">
        <v>48</v>
      </c>
      <c r="Q57" s="1" t="s">
        <v>49</v>
      </c>
      <c r="R57" s="1" t="s">
        <v>50</v>
      </c>
      <c r="S57" s="1" t="s">
        <v>52</v>
      </c>
      <c r="T57" s="1" t="s">
        <v>51</v>
      </c>
      <c r="U57" s="1" t="s">
        <v>58</v>
      </c>
      <c r="V57" s="1" t="s">
        <v>64</v>
      </c>
      <c r="W57" s="1" t="s">
        <v>70</v>
      </c>
      <c r="X57" s="1" t="s">
        <v>75</v>
      </c>
      <c r="Y57" s="1" t="s">
        <v>75</v>
      </c>
      <c r="Z57" s="1" t="s">
        <v>75</v>
      </c>
      <c r="AA57" s="1" t="s">
        <v>75</v>
      </c>
      <c r="AB57" s="1" t="s">
        <v>75</v>
      </c>
      <c r="AC57" s="1" t="s">
        <v>75</v>
      </c>
      <c r="AD57" s="1" t="s">
        <v>75</v>
      </c>
      <c r="AE57" s="1" t="s">
        <v>75</v>
      </c>
      <c r="AF57" s="1" t="s">
        <v>75</v>
      </c>
      <c r="AG57" s="1" t="s">
        <v>75</v>
      </c>
      <c r="AH57" s="1" t="s">
        <v>75</v>
      </c>
      <c r="AI57" s="1" t="s">
        <v>75</v>
      </c>
      <c r="AJ57" s="1" t="s">
        <v>75</v>
      </c>
      <c r="AK57" s="1" t="s">
        <v>75</v>
      </c>
      <c r="AL57" s="1" t="s">
        <v>75</v>
      </c>
      <c r="AM57" s="1" t="s">
        <v>75</v>
      </c>
      <c r="AN57" s="1" t="s">
        <v>75</v>
      </c>
      <c r="AO57" s="1" t="s">
        <v>75</v>
      </c>
      <c r="AP57" s="1" t="s">
        <v>75</v>
      </c>
      <c r="AQ57" s="1" t="s">
        <v>75</v>
      </c>
    </row>
    <row r="58" spans="1:43" ht="12.6">
      <c r="A58" s="1" t="s">
        <v>304</v>
      </c>
      <c r="B58" s="2">
        <v>44992.457934317128</v>
      </c>
      <c r="C58" s="1" t="s">
        <v>305</v>
      </c>
      <c r="D58" s="3">
        <v>0</v>
      </c>
      <c r="E58" s="4">
        <v>44992</v>
      </c>
      <c r="F58" s="1">
        <v>80548009</v>
      </c>
      <c r="G58" s="1" t="s">
        <v>306</v>
      </c>
      <c r="H58" s="1" t="s">
        <v>3</v>
      </c>
      <c r="I58" s="1" t="s">
        <v>146</v>
      </c>
      <c r="J58" s="1" t="s">
        <v>146</v>
      </c>
      <c r="K58" s="1" t="s">
        <v>23</v>
      </c>
      <c r="L58" s="1">
        <v>39</v>
      </c>
      <c r="M58" s="1">
        <v>3</v>
      </c>
      <c r="N58" s="1" t="s">
        <v>29</v>
      </c>
      <c r="O58" s="1" t="s">
        <v>43</v>
      </c>
      <c r="P58" s="1" t="s">
        <v>48</v>
      </c>
      <c r="Q58" s="1" t="s">
        <v>49</v>
      </c>
      <c r="R58" s="1" t="s">
        <v>50</v>
      </c>
      <c r="S58" s="1" t="s">
        <v>51</v>
      </c>
      <c r="T58" s="1" t="s">
        <v>51</v>
      </c>
      <c r="U58" s="9" t="s">
        <v>58</v>
      </c>
      <c r="V58" s="1" t="s">
        <v>63</v>
      </c>
      <c r="W58" s="1" t="s">
        <v>70</v>
      </c>
      <c r="X58" s="1" t="s">
        <v>76</v>
      </c>
      <c r="Y58" s="1" t="s">
        <v>76</v>
      </c>
      <c r="Z58" s="1" t="s">
        <v>74</v>
      </c>
      <c r="AA58" s="1" t="s">
        <v>74</v>
      </c>
      <c r="AB58" s="1" t="s">
        <v>74</v>
      </c>
      <c r="AC58" s="1" t="s">
        <v>76</v>
      </c>
      <c r="AD58" s="1" t="s">
        <v>75</v>
      </c>
      <c r="AE58" s="1" t="s">
        <v>75</v>
      </c>
      <c r="AF58" s="1" t="s">
        <v>75</v>
      </c>
      <c r="AG58" s="1" t="s">
        <v>75</v>
      </c>
      <c r="AH58" s="1" t="s">
        <v>75</v>
      </c>
      <c r="AI58" s="1" t="s">
        <v>75</v>
      </c>
      <c r="AJ58" s="1" t="s">
        <v>75</v>
      </c>
      <c r="AK58" s="1" t="s">
        <v>75</v>
      </c>
      <c r="AL58" s="1" t="s">
        <v>74</v>
      </c>
      <c r="AM58" s="1" t="s">
        <v>74</v>
      </c>
      <c r="AN58" s="1" t="s">
        <v>76</v>
      </c>
      <c r="AO58" s="1" t="s">
        <v>74</v>
      </c>
      <c r="AP58" s="1" t="s">
        <v>75</v>
      </c>
      <c r="AQ58" s="1" t="s">
        <v>76</v>
      </c>
    </row>
    <row r="59" spans="1:43" ht="12.6">
      <c r="A59" s="1" t="s">
        <v>307</v>
      </c>
      <c r="B59" s="2">
        <v>44985.6698077662</v>
      </c>
      <c r="C59" s="1" t="s">
        <v>308</v>
      </c>
      <c r="D59" s="3">
        <v>0</v>
      </c>
      <c r="E59" s="4">
        <v>44985</v>
      </c>
      <c r="F59" s="1">
        <v>39748129</v>
      </c>
      <c r="G59" s="1" t="s">
        <v>309</v>
      </c>
      <c r="H59" s="1" t="s">
        <v>3</v>
      </c>
      <c r="I59" s="1" t="s">
        <v>145</v>
      </c>
      <c r="J59" s="1" t="s">
        <v>145</v>
      </c>
      <c r="K59" s="1" t="s">
        <v>20</v>
      </c>
      <c r="L59" s="1">
        <v>55</v>
      </c>
      <c r="M59" s="1">
        <v>3</v>
      </c>
      <c r="N59" s="1" t="s">
        <v>29</v>
      </c>
      <c r="O59" s="1" t="s">
        <v>43</v>
      </c>
      <c r="P59" s="1" t="s">
        <v>48</v>
      </c>
      <c r="Q59" s="1" t="s">
        <v>49</v>
      </c>
      <c r="R59" s="1" t="s">
        <v>50</v>
      </c>
      <c r="S59" s="1" t="s">
        <v>52</v>
      </c>
      <c r="T59" s="1" t="s">
        <v>51</v>
      </c>
      <c r="U59" s="9" t="s">
        <v>58</v>
      </c>
      <c r="V59" s="1" t="s">
        <v>64</v>
      </c>
      <c r="W59" s="1" t="s">
        <v>68</v>
      </c>
      <c r="X59" s="1" t="s">
        <v>74</v>
      </c>
      <c r="Y59" s="1" t="s">
        <v>77</v>
      </c>
      <c r="Z59" s="1" t="s">
        <v>75</v>
      </c>
      <c r="AA59" s="1" t="s">
        <v>75</v>
      </c>
      <c r="AB59" s="1" t="s">
        <v>75</v>
      </c>
      <c r="AC59" s="1" t="s">
        <v>75</v>
      </c>
      <c r="AD59" s="1" t="s">
        <v>75</v>
      </c>
      <c r="AE59" s="1" t="s">
        <v>75</v>
      </c>
      <c r="AF59" s="1" t="s">
        <v>76</v>
      </c>
      <c r="AG59" s="1" t="s">
        <v>75</v>
      </c>
      <c r="AH59" s="1" t="s">
        <v>75</v>
      </c>
      <c r="AI59" s="1" t="s">
        <v>75</v>
      </c>
      <c r="AJ59" s="1" t="s">
        <v>75</v>
      </c>
      <c r="AK59" s="1" t="s">
        <v>75</v>
      </c>
      <c r="AL59" s="1" t="s">
        <v>75</v>
      </c>
      <c r="AM59" s="1" t="s">
        <v>75</v>
      </c>
      <c r="AN59" s="1" t="s">
        <v>75</v>
      </c>
      <c r="AO59" s="1" t="s">
        <v>75</v>
      </c>
      <c r="AP59" s="1" t="s">
        <v>75</v>
      </c>
      <c r="AQ59" s="1" t="s">
        <v>75</v>
      </c>
    </row>
    <row r="60" spans="1:43" ht="12.6">
      <c r="A60" s="1" t="s">
        <v>307</v>
      </c>
      <c r="B60" s="2">
        <v>44992.6304121875</v>
      </c>
      <c r="C60" s="1" t="s">
        <v>310</v>
      </c>
      <c r="D60" s="3">
        <v>0</v>
      </c>
      <c r="E60" s="4">
        <v>44992</v>
      </c>
      <c r="F60" s="1">
        <v>52502175</v>
      </c>
      <c r="G60" s="1" t="s">
        <v>311</v>
      </c>
      <c r="H60" s="1" t="s">
        <v>3</v>
      </c>
      <c r="I60" s="1" t="s">
        <v>146</v>
      </c>
      <c r="J60" s="1" t="s">
        <v>147</v>
      </c>
      <c r="K60" s="1" t="s">
        <v>20</v>
      </c>
      <c r="L60" s="1">
        <v>44</v>
      </c>
      <c r="M60" s="1">
        <v>2</v>
      </c>
      <c r="N60" s="1" t="s">
        <v>29</v>
      </c>
      <c r="O60" s="1" t="s">
        <v>43</v>
      </c>
      <c r="P60" s="1" t="s">
        <v>48</v>
      </c>
      <c r="Q60" s="1" t="s">
        <v>49</v>
      </c>
      <c r="R60" s="1" t="s">
        <v>51</v>
      </c>
      <c r="S60" s="1" t="s">
        <v>51</v>
      </c>
      <c r="T60" s="1" t="s">
        <v>51</v>
      </c>
      <c r="U60" s="1" t="s">
        <v>58</v>
      </c>
      <c r="V60" s="1" t="s">
        <v>63</v>
      </c>
      <c r="W60" s="1" t="s">
        <v>70</v>
      </c>
      <c r="X60" s="1" t="s">
        <v>76</v>
      </c>
      <c r="Y60" s="1" t="s">
        <v>77</v>
      </c>
      <c r="Z60" s="1" t="s">
        <v>74</v>
      </c>
      <c r="AA60" s="1" t="s">
        <v>76</v>
      </c>
      <c r="AB60" s="1" t="s">
        <v>74</v>
      </c>
      <c r="AC60" s="1" t="s">
        <v>76</v>
      </c>
      <c r="AD60" s="1" t="s">
        <v>75</v>
      </c>
      <c r="AE60" s="1" t="s">
        <v>76</v>
      </c>
      <c r="AF60" s="1" t="s">
        <v>76</v>
      </c>
      <c r="AG60" s="1" t="s">
        <v>76</v>
      </c>
      <c r="AH60" s="1" t="s">
        <v>76</v>
      </c>
      <c r="AI60" s="1" t="s">
        <v>74</v>
      </c>
      <c r="AJ60" s="1" t="s">
        <v>74</v>
      </c>
      <c r="AK60" s="1" t="s">
        <v>76</v>
      </c>
      <c r="AL60" s="1" t="s">
        <v>74</v>
      </c>
      <c r="AM60" s="1" t="s">
        <v>76</v>
      </c>
      <c r="AN60" s="1" t="s">
        <v>76</v>
      </c>
      <c r="AO60" s="1" t="s">
        <v>74</v>
      </c>
      <c r="AP60" s="1" t="s">
        <v>74</v>
      </c>
      <c r="AQ60" s="1" t="s">
        <v>74</v>
      </c>
    </row>
    <row r="61" spans="1:43" ht="12.6">
      <c r="A61" s="1" t="s">
        <v>307</v>
      </c>
      <c r="B61" s="2">
        <v>45008.615713206018</v>
      </c>
      <c r="C61" s="1" t="s">
        <v>270</v>
      </c>
      <c r="D61" s="3">
        <v>0</v>
      </c>
      <c r="E61" s="4">
        <v>45006</v>
      </c>
      <c r="F61" s="1">
        <v>80858299</v>
      </c>
      <c r="G61" s="1" t="s">
        <v>312</v>
      </c>
      <c r="H61" s="1" t="s">
        <v>3</v>
      </c>
      <c r="I61" s="1" t="s">
        <v>146</v>
      </c>
      <c r="J61" s="1" t="s">
        <v>146</v>
      </c>
      <c r="K61" s="1" t="s">
        <v>23</v>
      </c>
      <c r="L61" s="1">
        <v>37</v>
      </c>
      <c r="M61" s="1">
        <v>2</v>
      </c>
      <c r="N61" s="1" t="s">
        <v>29</v>
      </c>
      <c r="O61" s="1" t="s">
        <v>43</v>
      </c>
      <c r="P61" s="1" t="s">
        <v>48</v>
      </c>
      <c r="Q61" s="1" t="s">
        <v>49</v>
      </c>
      <c r="R61" s="1" t="s">
        <v>51</v>
      </c>
      <c r="S61" s="1" t="s">
        <v>51</v>
      </c>
      <c r="T61" s="1" t="s">
        <v>51</v>
      </c>
      <c r="U61" s="1" t="s">
        <v>58</v>
      </c>
      <c r="V61" s="1" t="s">
        <v>63</v>
      </c>
      <c r="W61" s="1" t="s">
        <v>69</v>
      </c>
      <c r="X61" s="1" t="s">
        <v>75</v>
      </c>
      <c r="Y61" s="1" t="s">
        <v>75</v>
      </c>
      <c r="Z61" s="1" t="s">
        <v>75</v>
      </c>
      <c r="AA61" s="1" t="s">
        <v>75</v>
      </c>
      <c r="AB61" s="1" t="s">
        <v>75</v>
      </c>
      <c r="AC61" s="1" t="s">
        <v>75</v>
      </c>
      <c r="AD61" s="1" t="s">
        <v>75</v>
      </c>
      <c r="AE61" s="1" t="s">
        <v>75</v>
      </c>
      <c r="AF61" s="1" t="s">
        <v>75</v>
      </c>
      <c r="AG61" s="1" t="s">
        <v>75</v>
      </c>
      <c r="AH61" s="1" t="s">
        <v>75</v>
      </c>
      <c r="AI61" s="1" t="s">
        <v>75</v>
      </c>
      <c r="AJ61" s="1" t="s">
        <v>75</v>
      </c>
      <c r="AK61" s="1" t="s">
        <v>75</v>
      </c>
      <c r="AL61" s="1" t="s">
        <v>75</v>
      </c>
      <c r="AM61" s="1" t="s">
        <v>75</v>
      </c>
      <c r="AN61" s="1" t="s">
        <v>75</v>
      </c>
      <c r="AO61" s="1" t="s">
        <v>75</v>
      </c>
      <c r="AP61" s="1" t="s">
        <v>75</v>
      </c>
      <c r="AQ61" s="1" t="s">
        <v>75</v>
      </c>
    </row>
    <row r="62" spans="1:43" ht="12.6">
      <c r="A62" s="1" t="s">
        <v>313</v>
      </c>
      <c r="B62" s="2">
        <v>44986.349262662035</v>
      </c>
      <c r="C62" s="1" t="s">
        <v>314</v>
      </c>
      <c r="D62" s="3">
        <v>0</v>
      </c>
      <c r="E62" s="4">
        <v>44986</v>
      </c>
      <c r="F62" s="1">
        <v>51712466</v>
      </c>
      <c r="G62" s="1" t="s">
        <v>315</v>
      </c>
      <c r="H62" s="1" t="s">
        <v>3</v>
      </c>
      <c r="I62" s="1" t="s">
        <v>145</v>
      </c>
      <c r="J62" s="1" t="s">
        <v>145</v>
      </c>
      <c r="K62" s="1" t="s">
        <v>20</v>
      </c>
      <c r="L62" s="1">
        <v>58</v>
      </c>
      <c r="M62" s="1">
        <v>2</v>
      </c>
      <c r="N62" s="1" t="s">
        <v>27</v>
      </c>
      <c r="O62" s="1" t="s">
        <v>43</v>
      </c>
      <c r="P62" s="1" t="s">
        <v>48</v>
      </c>
      <c r="Q62" s="1" t="s">
        <v>49</v>
      </c>
      <c r="R62" s="1" t="s">
        <v>50</v>
      </c>
      <c r="S62" s="1" t="s">
        <v>51</v>
      </c>
      <c r="T62" s="1" t="s">
        <v>51</v>
      </c>
      <c r="U62" s="1" t="s">
        <v>55</v>
      </c>
      <c r="V62" s="1" t="s">
        <v>64</v>
      </c>
      <c r="W62" s="1" t="s">
        <v>72</v>
      </c>
      <c r="X62" s="1" t="s">
        <v>75</v>
      </c>
      <c r="Y62" s="1" t="s">
        <v>75</v>
      </c>
      <c r="Z62" s="1" t="s">
        <v>76</v>
      </c>
      <c r="AA62" s="1" t="s">
        <v>75</v>
      </c>
      <c r="AB62" s="1" t="s">
        <v>75</v>
      </c>
      <c r="AC62" s="1" t="s">
        <v>75</v>
      </c>
      <c r="AD62" s="1" t="s">
        <v>75</v>
      </c>
      <c r="AE62" s="1" t="s">
        <v>75</v>
      </c>
      <c r="AF62" s="1" t="s">
        <v>76</v>
      </c>
      <c r="AG62" s="1" t="s">
        <v>75</v>
      </c>
      <c r="AH62" s="1" t="s">
        <v>75</v>
      </c>
      <c r="AI62" s="1" t="s">
        <v>75</v>
      </c>
      <c r="AJ62" s="1" t="s">
        <v>76</v>
      </c>
      <c r="AK62" s="1" t="s">
        <v>75</v>
      </c>
      <c r="AL62" s="1" t="s">
        <v>75</v>
      </c>
      <c r="AM62" s="1" t="s">
        <v>75</v>
      </c>
      <c r="AN62" s="1" t="s">
        <v>76</v>
      </c>
      <c r="AO62" s="1" t="s">
        <v>75</v>
      </c>
      <c r="AP62" s="1" t="s">
        <v>75</v>
      </c>
      <c r="AQ62" s="1" t="s">
        <v>75</v>
      </c>
    </row>
    <row r="63" spans="1:43" ht="12.6">
      <c r="A63" s="1" t="s">
        <v>316</v>
      </c>
      <c r="B63" s="2">
        <v>44992.618178356483</v>
      </c>
      <c r="C63" s="1" t="s">
        <v>204</v>
      </c>
      <c r="D63" s="3">
        <v>0</v>
      </c>
      <c r="E63" s="4">
        <v>44992</v>
      </c>
      <c r="F63" s="1">
        <v>40438408</v>
      </c>
      <c r="G63" s="1" t="s">
        <v>317</v>
      </c>
      <c r="H63" s="1" t="s">
        <v>3</v>
      </c>
      <c r="I63" s="1" t="s">
        <v>147</v>
      </c>
      <c r="J63" s="1" t="s">
        <v>147</v>
      </c>
      <c r="K63" s="1" t="s">
        <v>20</v>
      </c>
      <c r="L63" s="1">
        <v>55</v>
      </c>
      <c r="M63" s="1">
        <v>1</v>
      </c>
      <c r="N63" s="1" t="s">
        <v>29</v>
      </c>
      <c r="O63" s="1" t="s">
        <v>43</v>
      </c>
      <c r="P63" s="1" t="s">
        <v>48</v>
      </c>
      <c r="Q63" s="1" t="s">
        <v>49</v>
      </c>
      <c r="R63" s="1" t="s">
        <v>51</v>
      </c>
      <c r="S63" s="1" t="s">
        <v>51</v>
      </c>
      <c r="T63" s="1" t="s">
        <v>51</v>
      </c>
      <c r="U63" s="1" t="s">
        <v>58</v>
      </c>
      <c r="V63" s="1" t="s">
        <v>62</v>
      </c>
      <c r="W63" s="1" t="s">
        <v>148</v>
      </c>
      <c r="X63" s="1" t="s">
        <v>74</v>
      </c>
      <c r="Y63" s="1" t="s">
        <v>74</v>
      </c>
      <c r="Z63" s="1" t="s">
        <v>76</v>
      </c>
      <c r="AA63" s="1" t="s">
        <v>76</v>
      </c>
      <c r="AB63" s="1" t="s">
        <v>76</v>
      </c>
      <c r="AC63" s="1" t="s">
        <v>76</v>
      </c>
      <c r="AD63" s="1" t="s">
        <v>76</v>
      </c>
      <c r="AE63" s="1" t="s">
        <v>76</v>
      </c>
      <c r="AF63" s="1" t="s">
        <v>76</v>
      </c>
      <c r="AG63" s="1" t="s">
        <v>75</v>
      </c>
      <c r="AH63" s="1" t="s">
        <v>75</v>
      </c>
      <c r="AI63" s="1" t="s">
        <v>75</v>
      </c>
      <c r="AJ63" s="1" t="s">
        <v>76</v>
      </c>
      <c r="AK63" s="1" t="s">
        <v>76</v>
      </c>
      <c r="AL63" s="1" t="s">
        <v>75</v>
      </c>
      <c r="AM63" s="1" t="s">
        <v>75</v>
      </c>
      <c r="AN63" s="1" t="s">
        <v>74</v>
      </c>
      <c r="AO63" s="1" t="s">
        <v>74</v>
      </c>
      <c r="AP63" s="1" t="s">
        <v>75</v>
      </c>
      <c r="AQ63" s="1" t="s">
        <v>75</v>
      </c>
    </row>
    <row r="64" spans="1:43" ht="12.6">
      <c r="A64" s="1" t="s">
        <v>316</v>
      </c>
      <c r="B64" s="2">
        <v>44999.561817048612</v>
      </c>
      <c r="C64" s="1" t="s">
        <v>285</v>
      </c>
      <c r="D64" s="3">
        <v>0</v>
      </c>
      <c r="E64" s="4">
        <v>45365</v>
      </c>
      <c r="F64" s="1">
        <v>39650275</v>
      </c>
      <c r="G64" s="1" t="s">
        <v>318</v>
      </c>
      <c r="H64" s="1" t="s">
        <v>3</v>
      </c>
      <c r="I64" s="1" t="s">
        <v>146</v>
      </c>
      <c r="J64" s="1" t="s">
        <v>146</v>
      </c>
      <c r="K64" s="1" t="s">
        <v>20</v>
      </c>
      <c r="L64" s="1">
        <v>55</v>
      </c>
      <c r="M64" s="1">
        <v>3</v>
      </c>
      <c r="N64" s="1" t="s">
        <v>28</v>
      </c>
      <c r="O64" s="1" t="s">
        <v>43</v>
      </c>
      <c r="P64" s="1" t="s">
        <v>48</v>
      </c>
      <c r="Q64" s="1" t="s">
        <v>49</v>
      </c>
      <c r="R64" s="1" t="s">
        <v>51</v>
      </c>
      <c r="S64" s="1" t="s">
        <v>51</v>
      </c>
      <c r="T64" s="1" t="s">
        <v>51</v>
      </c>
      <c r="U64" s="9" t="s">
        <v>58</v>
      </c>
      <c r="V64" s="1" t="s">
        <v>63</v>
      </c>
      <c r="W64" s="1" t="s">
        <v>148</v>
      </c>
      <c r="X64" s="1" t="s">
        <v>77</v>
      </c>
      <c r="Y64" s="1" t="s">
        <v>74</v>
      </c>
      <c r="Z64" s="1" t="s">
        <v>74</v>
      </c>
      <c r="AA64" s="1" t="s">
        <v>76</v>
      </c>
      <c r="AB64" s="1" t="s">
        <v>76</v>
      </c>
      <c r="AC64" s="1" t="s">
        <v>76</v>
      </c>
      <c r="AD64" s="1" t="s">
        <v>75</v>
      </c>
      <c r="AE64" s="1" t="s">
        <v>76</v>
      </c>
      <c r="AF64" s="1" t="s">
        <v>76</v>
      </c>
      <c r="AG64" s="1" t="s">
        <v>76</v>
      </c>
      <c r="AH64" s="1" t="s">
        <v>75</v>
      </c>
      <c r="AI64" s="1" t="s">
        <v>75</v>
      </c>
      <c r="AJ64" s="1" t="s">
        <v>75</v>
      </c>
      <c r="AK64" s="1" t="s">
        <v>75</v>
      </c>
      <c r="AL64" s="1" t="s">
        <v>76</v>
      </c>
      <c r="AM64" s="1" t="s">
        <v>76</v>
      </c>
      <c r="AN64" s="1" t="s">
        <v>76</v>
      </c>
      <c r="AO64" s="1" t="s">
        <v>76</v>
      </c>
      <c r="AP64" s="1" t="s">
        <v>76</v>
      </c>
      <c r="AQ64" s="1" t="s">
        <v>76</v>
      </c>
    </row>
    <row r="65" spans="1:43" ht="12.6">
      <c r="A65" s="1" t="s">
        <v>319</v>
      </c>
      <c r="B65" s="2">
        <v>44985.66374340278</v>
      </c>
      <c r="C65" s="1" t="s">
        <v>204</v>
      </c>
      <c r="D65" s="3">
        <v>0</v>
      </c>
      <c r="E65" s="4">
        <v>44985</v>
      </c>
      <c r="F65" s="1">
        <v>51811615</v>
      </c>
      <c r="G65" s="1" t="s">
        <v>320</v>
      </c>
      <c r="H65" s="1" t="s">
        <v>3</v>
      </c>
      <c r="I65" s="1" t="s">
        <v>145</v>
      </c>
      <c r="J65" s="1" t="s">
        <v>145</v>
      </c>
      <c r="K65" s="1" t="s">
        <v>20</v>
      </c>
      <c r="L65" s="1">
        <v>54</v>
      </c>
      <c r="M65" s="1">
        <v>1</v>
      </c>
      <c r="N65" s="1" t="s">
        <v>29</v>
      </c>
      <c r="O65" s="1" t="s">
        <v>43</v>
      </c>
      <c r="P65" s="1" t="s">
        <v>48</v>
      </c>
      <c r="Q65" s="1" t="s">
        <v>49</v>
      </c>
      <c r="R65" s="1" t="s">
        <v>51</v>
      </c>
      <c r="S65" s="1" t="s">
        <v>51</v>
      </c>
      <c r="T65" s="1" t="s">
        <v>51</v>
      </c>
      <c r="U65" s="9" t="s">
        <v>58</v>
      </c>
      <c r="V65" s="1" t="s">
        <v>62</v>
      </c>
      <c r="W65" s="1" t="s">
        <v>70</v>
      </c>
      <c r="X65" s="1" t="s">
        <v>74</v>
      </c>
      <c r="Y65" s="1" t="s">
        <v>77</v>
      </c>
      <c r="Z65" s="1" t="s">
        <v>76</v>
      </c>
      <c r="AA65" s="1" t="s">
        <v>76</v>
      </c>
      <c r="AB65" s="1" t="s">
        <v>74</v>
      </c>
      <c r="AC65" s="1" t="s">
        <v>76</v>
      </c>
      <c r="AD65" s="1" t="s">
        <v>76</v>
      </c>
      <c r="AE65" s="1" t="s">
        <v>76</v>
      </c>
      <c r="AF65" s="1" t="s">
        <v>74</v>
      </c>
      <c r="AG65" s="1" t="s">
        <v>76</v>
      </c>
      <c r="AH65" s="1" t="s">
        <v>76</v>
      </c>
      <c r="AI65" s="1" t="s">
        <v>76</v>
      </c>
      <c r="AJ65" s="1" t="s">
        <v>74</v>
      </c>
      <c r="AK65" s="1" t="s">
        <v>74</v>
      </c>
      <c r="AL65" s="1" t="s">
        <v>74</v>
      </c>
      <c r="AM65" s="1" t="s">
        <v>76</v>
      </c>
      <c r="AN65" s="1" t="s">
        <v>76</v>
      </c>
      <c r="AO65" s="1" t="s">
        <v>76</v>
      </c>
      <c r="AP65" s="1" t="s">
        <v>76</v>
      </c>
      <c r="AQ65" s="1" t="s">
        <v>76</v>
      </c>
    </row>
    <row r="66" spans="1:43" ht="12.6">
      <c r="A66" s="1" t="s">
        <v>321</v>
      </c>
      <c r="B66" s="2">
        <v>45000.527629594908</v>
      </c>
      <c r="C66" s="1" t="s">
        <v>204</v>
      </c>
      <c r="D66" s="3">
        <v>0</v>
      </c>
      <c r="E66" s="4">
        <v>45000</v>
      </c>
      <c r="F66" s="1">
        <v>23596671</v>
      </c>
      <c r="G66" s="1" t="s">
        <v>322</v>
      </c>
      <c r="H66" s="1" t="s">
        <v>3</v>
      </c>
      <c r="I66" s="1" t="s">
        <v>146</v>
      </c>
      <c r="J66" s="1" t="s">
        <v>146</v>
      </c>
      <c r="K66" s="1" t="s">
        <v>20</v>
      </c>
      <c r="L66" s="1">
        <v>51</v>
      </c>
      <c r="M66" s="1">
        <v>2</v>
      </c>
      <c r="N66" s="1" t="s">
        <v>29</v>
      </c>
      <c r="O66" s="1" t="s">
        <v>37</v>
      </c>
      <c r="P66" s="1" t="s">
        <v>48</v>
      </c>
      <c r="Q66" s="1" t="s">
        <v>49</v>
      </c>
      <c r="R66" s="1" t="s">
        <v>51</v>
      </c>
      <c r="S66" s="1" t="s">
        <v>51</v>
      </c>
      <c r="T66" s="1" t="s">
        <v>51</v>
      </c>
      <c r="U66" s="9" t="s">
        <v>58</v>
      </c>
      <c r="V66" s="1" t="s">
        <v>62</v>
      </c>
      <c r="W66" s="1" t="s">
        <v>148</v>
      </c>
      <c r="X66" s="1" t="s">
        <v>76</v>
      </c>
      <c r="Y66" s="1" t="s">
        <v>77</v>
      </c>
      <c r="Z66" s="1" t="s">
        <v>77</v>
      </c>
      <c r="AA66" s="1" t="s">
        <v>77</v>
      </c>
      <c r="AB66" s="1" t="s">
        <v>74</v>
      </c>
      <c r="AC66" s="1" t="s">
        <v>77</v>
      </c>
      <c r="AD66" s="1" t="s">
        <v>77</v>
      </c>
      <c r="AE66" s="1" t="s">
        <v>77</v>
      </c>
      <c r="AF66" s="1" t="s">
        <v>74</v>
      </c>
      <c r="AG66" s="1" t="s">
        <v>77</v>
      </c>
      <c r="AH66" s="1" t="s">
        <v>75</v>
      </c>
      <c r="AI66" s="1" t="s">
        <v>75</v>
      </c>
      <c r="AJ66" s="1" t="s">
        <v>75</v>
      </c>
      <c r="AK66" s="1" t="s">
        <v>76</v>
      </c>
      <c r="AL66" s="1" t="s">
        <v>76</v>
      </c>
      <c r="AM66" s="1" t="s">
        <v>76</v>
      </c>
      <c r="AN66" s="1" t="s">
        <v>76</v>
      </c>
      <c r="AO66" s="1" t="s">
        <v>76</v>
      </c>
      <c r="AP66" s="1" t="s">
        <v>76</v>
      </c>
      <c r="AQ66" s="1" t="s">
        <v>74</v>
      </c>
    </row>
    <row r="67" spans="1:43" ht="12.6">
      <c r="A67" s="1" t="s">
        <v>321</v>
      </c>
      <c r="B67" s="2">
        <v>45008.654968900461</v>
      </c>
      <c r="C67" s="1" t="s">
        <v>163</v>
      </c>
      <c r="D67" s="3">
        <v>0</v>
      </c>
      <c r="E67" s="4">
        <v>45006</v>
      </c>
      <c r="F67" s="1">
        <v>5789052</v>
      </c>
      <c r="G67" s="1" t="s">
        <v>323</v>
      </c>
      <c r="H67" s="1" t="s">
        <v>3</v>
      </c>
      <c r="I67" s="1" t="s">
        <v>145</v>
      </c>
      <c r="J67" s="1" t="s">
        <v>146</v>
      </c>
      <c r="K67" s="1" t="s">
        <v>23</v>
      </c>
      <c r="L67" s="1">
        <v>73</v>
      </c>
      <c r="M67" s="1">
        <v>2</v>
      </c>
      <c r="N67" s="1" t="s">
        <v>27</v>
      </c>
      <c r="O67" s="1" t="s">
        <v>36</v>
      </c>
      <c r="P67" s="1" t="s">
        <v>48</v>
      </c>
      <c r="Q67" s="1" t="s">
        <v>49</v>
      </c>
      <c r="R67" s="1" t="s">
        <v>51</v>
      </c>
      <c r="S67" s="1" t="s">
        <v>51</v>
      </c>
      <c r="T67" s="1" t="s">
        <v>51</v>
      </c>
      <c r="U67" s="1" t="s">
        <v>58</v>
      </c>
      <c r="V67" s="1" t="s">
        <v>62</v>
      </c>
      <c r="W67" s="1" t="s">
        <v>148</v>
      </c>
      <c r="X67" s="1" t="s">
        <v>74</v>
      </c>
      <c r="Y67" s="1" t="s">
        <v>74</v>
      </c>
      <c r="Z67" s="1" t="s">
        <v>74</v>
      </c>
      <c r="AA67" s="1" t="s">
        <v>74</v>
      </c>
      <c r="AB67" s="1" t="s">
        <v>75</v>
      </c>
      <c r="AC67" s="1" t="s">
        <v>75</v>
      </c>
      <c r="AD67" s="1" t="s">
        <v>75</v>
      </c>
      <c r="AE67" s="1" t="s">
        <v>75</v>
      </c>
      <c r="AF67" s="1" t="s">
        <v>76</v>
      </c>
      <c r="AG67" s="1" t="s">
        <v>76</v>
      </c>
      <c r="AH67" s="1" t="s">
        <v>75</v>
      </c>
      <c r="AI67" s="1" t="s">
        <v>75</v>
      </c>
      <c r="AJ67" s="1" t="s">
        <v>74</v>
      </c>
      <c r="AK67" s="1" t="s">
        <v>76</v>
      </c>
      <c r="AL67" s="1" t="s">
        <v>76</v>
      </c>
      <c r="AM67" s="1" t="s">
        <v>76</v>
      </c>
      <c r="AN67" s="1" t="s">
        <v>74</v>
      </c>
      <c r="AO67" s="1" t="s">
        <v>74</v>
      </c>
      <c r="AP67" s="1" t="s">
        <v>75</v>
      </c>
      <c r="AQ67" s="1" t="s">
        <v>75</v>
      </c>
    </row>
    <row r="68" spans="1:43" ht="12.6">
      <c r="A68" s="1" t="s">
        <v>324</v>
      </c>
      <c r="B68" s="2">
        <v>44987.452630173611</v>
      </c>
      <c r="C68" s="1" t="s">
        <v>325</v>
      </c>
      <c r="D68" s="3">
        <v>0</v>
      </c>
      <c r="E68" s="4">
        <v>44987</v>
      </c>
      <c r="F68" s="1">
        <v>1018455542</v>
      </c>
      <c r="G68" s="1" t="s">
        <v>326</v>
      </c>
      <c r="H68" s="1" t="s">
        <v>3</v>
      </c>
      <c r="I68" s="1" t="s">
        <v>147</v>
      </c>
      <c r="J68" s="1" t="s">
        <v>147</v>
      </c>
      <c r="K68" s="1" t="s">
        <v>20</v>
      </c>
      <c r="L68" s="1">
        <v>30</v>
      </c>
      <c r="M68" s="1">
        <v>1</v>
      </c>
      <c r="N68" s="1" t="s">
        <v>29</v>
      </c>
      <c r="O68" s="1" t="s">
        <v>43</v>
      </c>
      <c r="P68" s="1" t="s">
        <v>48</v>
      </c>
      <c r="Q68" s="1" t="s">
        <v>49</v>
      </c>
      <c r="R68" s="1" t="s">
        <v>51</v>
      </c>
      <c r="S68" s="1" t="s">
        <v>51</v>
      </c>
      <c r="T68" s="1" t="s">
        <v>51</v>
      </c>
      <c r="U68" s="9" t="s">
        <v>58</v>
      </c>
      <c r="V68" s="1" t="s">
        <v>62</v>
      </c>
      <c r="W68" s="1" t="s">
        <v>72</v>
      </c>
      <c r="X68" s="1" t="s">
        <v>74</v>
      </c>
      <c r="Y68" s="1" t="s">
        <v>77</v>
      </c>
      <c r="Z68" s="1" t="s">
        <v>75</v>
      </c>
      <c r="AA68" s="1" t="s">
        <v>75</v>
      </c>
      <c r="AB68" s="1" t="s">
        <v>75</v>
      </c>
      <c r="AC68" s="1" t="s">
        <v>75</v>
      </c>
      <c r="AD68" s="1" t="s">
        <v>75</v>
      </c>
      <c r="AE68" s="1" t="s">
        <v>75</v>
      </c>
      <c r="AF68" s="1" t="s">
        <v>75</v>
      </c>
      <c r="AG68" s="1" t="s">
        <v>75</v>
      </c>
      <c r="AH68" s="1" t="s">
        <v>75</v>
      </c>
      <c r="AI68" s="1" t="s">
        <v>75</v>
      </c>
      <c r="AJ68" s="1" t="s">
        <v>77</v>
      </c>
      <c r="AK68" s="1" t="s">
        <v>74</v>
      </c>
      <c r="AL68" s="1" t="s">
        <v>75</v>
      </c>
      <c r="AM68" s="1" t="s">
        <v>74</v>
      </c>
      <c r="AN68" s="1" t="s">
        <v>77</v>
      </c>
      <c r="AO68" s="1" t="s">
        <v>77</v>
      </c>
      <c r="AP68" s="1" t="s">
        <v>74</v>
      </c>
      <c r="AQ68" s="1" t="s">
        <v>74</v>
      </c>
    </row>
    <row r="69" spans="1:43" ht="12.6">
      <c r="A69" s="1" t="s">
        <v>327</v>
      </c>
      <c r="B69" s="2">
        <v>44987.639002708333</v>
      </c>
      <c r="C69" s="1" t="s">
        <v>328</v>
      </c>
      <c r="D69" s="3">
        <v>0</v>
      </c>
      <c r="E69" s="4">
        <v>44622</v>
      </c>
      <c r="F69" s="1">
        <v>79232157</v>
      </c>
      <c r="G69" s="1" t="s">
        <v>329</v>
      </c>
      <c r="H69" s="1" t="s">
        <v>3</v>
      </c>
      <c r="I69" s="1" t="s">
        <v>145</v>
      </c>
      <c r="J69" s="1" t="s">
        <v>146</v>
      </c>
      <c r="K69" s="1" t="s">
        <v>23</v>
      </c>
      <c r="L69" s="1">
        <v>62</v>
      </c>
      <c r="M69" s="1">
        <v>4</v>
      </c>
      <c r="N69" s="1" t="s">
        <v>30</v>
      </c>
      <c r="O69" s="1" t="s">
        <v>43</v>
      </c>
      <c r="P69" s="1" t="s">
        <v>48</v>
      </c>
      <c r="Q69" s="1" t="s">
        <v>49</v>
      </c>
      <c r="R69" s="1" t="s">
        <v>51</v>
      </c>
      <c r="S69" s="1" t="s">
        <v>52</v>
      </c>
      <c r="T69" s="1" t="s">
        <v>51</v>
      </c>
      <c r="U69" s="9" t="s">
        <v>58</v>
      </c>
      <c r="V69" s="1" t="s">
        <v>63</v>
      </c>
      <c r="W69" s="1" t="s">
        <v>148</v>
      </c>
      <c r="X69" s="1" t="s">
        <v>75</v>
      </c>
      <c r="Y69" s="1" t="s">
        <v>75</v>
      </c>
      <c r="Z69" s="1" t="s">
        <v>75</v>
      </c>
      <c r="AA69" s="1" t="s">
        <v>75</v>
      </c>
      <c r="AB69" s="1" t="s">
        <v>75</v>
      </c>
      <c r="AC69" s="1" t="s">
        <v>75</v>
      </c>
      <c r="AD69" s="1" t="s">
        <v>75</v>
      </c>
      <c r="AE69" s="1" t="s">
        <v>75</v>
      </c>
      <c r="AF69" s="1" t="s">
        <v>75</v>
      </c>
      <c r="AG69" s="1" t="s">
        <v>75</v>
      </c>
      <c r="AH69" s="1" t="s">
        <v>75</v>
      </c>
      <c r="AI69" s="1" t="s">
        <v>75</v>
      </c>
      <c r="AJ69" s="1" t="s">
        <v>77</v>
      </c>
      <c r="AK69" s="1" t="s">
        <v>75</v>
      </c>
      <c r="AL69" s="1" t="s">
        <v>75</v>
      </c>
      <c r="AM69" s="1" t="s">
        <v>75</v>
      </c>
      <c r="AN69" s="1" t="s">
        <v>74</v>
      </c>
      <c r="AO69" s="1" t="s">
        <v>74</v>
      </c>
      <c r="AP69" s="1" t="s">
        <v>75</v>
      </c>
      <c r="AQ69" s="1" t="s">
        <v>75</v>
      </c>
    </row>
    <row r="70" spans="1:43" ht="12.6">
      <c r="A70" s="1" t="s">
        <v>327</v>
      </c>
      <c r="B70" s="2">
        <v>44993.496165173608</v>
      </c>
      <c r="C70" s="1" t="s">
        <v>204</v>
      </c>
      <c r="D70" s="3">
        <v>0</v>
      </c>
      <c r="E70" s="4">
        <v>44993</v>
      </c>
      <c r="F70" s="1">
        <v>19274173</v>
      </c>
      <c r="G70" s="1" t="s">
        <v>330</v>
      </c>
      <c r="H70" s="1" t="s">
        <v>3</v>
      </c>
      <c r="I70" s="1" t="s">
        <v>147</v>
      </c>
      <c r="J70" s="1" t="s">
        <v>147</v>
      </c>
      <c r="K70" s="1" t="s">
        <v>23</v>
      </c>
      <c r="L70" s="1">
        <v>68</v>
      </c>
      <c r="M70" s="1">
        <v>3</v>
      </c>
      <c r="N70" s="1" t="s">
        <v>28</v>
      </c>
      <c r="O70" s="1" t="s">
        <v>39</v>
      </c>
      <c r="P70" s="1" t="s">
        <v>48</v>
      </c>
      <c r="Q70" s="1" t="s">
        <v>49</v>
      </c>
      <c r="R70" s="1" t="s">
        <v>51</v>
      </c>
      <c r="S70" s="1" t="s">
        <v>51</v>
      </c>
      <c r="T70" s="1" t="s">
        <v>51</v>
      </c>
      <c r="U70" s="1" t="s">
        <v>58</v>
      </c>
      <c r="V70" s="1" t="s">
        <v>62</v>
      </c>
      <c r="W70" s="1" t="s">
        <v>148</v>
      </c>
      <c r="X70" s="1" t="s">
        <v>74</v>
      </c>
      <c r="Y70" s="1" t="s">
        <v>74</v>
      </c>
      <c r="Z70" s="1" t="s">
        <v>76</v>
      </c>
      <c r="AA70" s="1" t="s">
        <v>76</v>
      </c>
      <c r="AB70" s="1" t="s">
        <v>74</v>
      </c>
      <c r="AC70" s="1" t="s">
        <v>74</v>
      </c>
      <c r="AD70" s="1" t="s">
        <v>74</v>
      </c>
      <c r="AE70" s="1" t="s">
        <v>74</v>
      </c>
      <c r="AF70" s="1" t="s">
        <v>76</v>
      </c>
      <c r="AG70" s="1" t="s">
        <v>74</v>
      </c>
      <c r="AH70" s="1" t="s">
        <v>76</v>
      </c>
      <c r="AI70" s="1" t="s">
        <v>76</v>
      </c>
      <c r="AJ70" s="1" t="s">
        <v>76</v>
      </c>
      <c r="AK70" s="1" t="s">
        <v>74</v>
      </c>
      <c r="AL70" s="1" t="s">
        <v>74</v>
      </c>
      <c r="AM70" s="1" t="s">
        <v>74</v>
      </c>
      <c r="AN70" s="1" t="s">
        <v>74</v>
      </c>
      <c r="AO70" s="1" t="s">
        <v>74</v>
      </c>
      <c r="AP70" s="1" t="s">
        <v>76</v>
      </c>
      <c r="AQ70" s="1" t="s">
        <v>74</v>
      </c>
    </row>
    <row r="71" spans="1:43" ht="12.6">
      <c r="A71" s="1" t="s">
        <v>331</v>
      </c>
      <c r="B71" s="2">
        <v>45008.634862928244</v>
      </c>
      <c r="C71" s="1" t="s">
        <v>163</v>
      </c>
      <c r="D71" s="3">
        <v>0</v>
      </c>
      <c r="E71" s="4">
        <v>45006</v>
      </c>
      <c r="F71" s="1">
        <v>79153838</v>
      </c>
      <c r="G71" s="1" t="s">
        <v>332</v>
      </c>
      <c r="H71" s="1" t="s">
        <v>3</v>
      </c>
      <c r="I71" s="1" t="s">
        <v>145</v>
      </c>
      <c r="J71" s="1" t="s">
        <v>146</v>
      </c>
      <c r="K71" s="1" t="s">
        <v>23</v>
      </c>
      <c r="L71" s="1">
        <v>61</v>
      </c>
      <c r="M71" s="1">
        <v>3</v>
      </c>
      <c r="N71" s="1" t="s">
        <v>29</v>
      </c>
      <c r="O71" s="1" t="s">
        <v>43</v>
      </c>
      <c r="P71" s="1" t="s">
        <v>48</v>
      </c>
      <c r="Q71" s="1" t="s">
        <v>49</v>
      </c>
      <c r="R71" s="1" t="s">
        <v>51</v>
      </c>
      <c r="S71" s="1" t="s">
        <v>51</v>
      </c>
      <c r="T71" s="1" t="s">
        <v>51</v>
      </c>
      <c r="U71" s="9" t="s">
        <v>58</v>
      </c>
      <c r="V71" s="1" t="s">
        <v>63</v>
      </c>
      <c r="W71" s="1" t="s">
        <v>70</v>
      </c>
      <c r="X71" s="1" t="s">
        <v>74</v>
      </c>
      <c r="Y71" s="1" t="s">
        <v>74</v>
      </c>
      <c r="Z71" s="1" t="s">
        <v>75</v>
      </c>
      <c r="AA71" s="1" t="s">
        <v>75</v>
      </c>
      <c r="AB71" s="1" t="s">
        <v>75</v>
      </c>
      <c r="AC71" s="1" t="s">
        <v>75</v>
      </c>
      <c r="AD71" s="1" t="s">
        <v>75</v>
      </c>
      <c r="AE71" s="1" t="s">
        <v>75</v>
      </c>
      <c r="AF71" s="1" t="s">
        <v>75</v>
      </c>
      <c r="AG71" s="1" t="s">
        <v>75</v>
      </c>
      <c r="AH71" s="1" t="s">
        <v>75</v>
      </c>
      <c r="AI71" s="1" t="s">
        <v>75</v>
      </c>
      <c r="AJ71" s="1" t="s">
        <v>75</v>
      </c>
      <c r="AK71" s="1" t="s">
        <v>75</v>
      </c>
      <c r="AL71" s="1" t="s">
        <v>75</v>
      </c>
      <c r="AM71" s="1" t="s">
        <v>75</v>
      </c>
      <c r="AN71" s="1" t="s">
        <v>75</v>
      </c>
      <c r="AO71" s="1" t="s">
        <v>75</v>
      </c>
      <c r="AP71" s="1" t="s">
        <v>75</v>
      </c>
      <c r="AQ71" s="1" t="s">
        <v>75</v>
      </c>
    </row>
    <row r="72" spans="1:43" ht="12.6">
      <c r="A72" s="1" t="s">
        <v>333</v>
      </c>
      <c r="B72" s="2">
        <v>44992.641869918982</v>
      </c>
      <c r="C72" s="1" t="s">
        <v>334</v>
      </c>
      <c r="D72" s="3">
        <v>0</v>
      </c>
      <c r="E72" s="4">
        <v>44992</v>
      </c>
      <c r="F72" s="1">
        <v>52484887</v>
      </c>
      <c r="G72" s="1" t="s">
        <v>335</v>
      </c>
      <c r="H72" s="1" t="s">
        <v>3</v>
      </c>
      <c r="I72" s="1" t="s">
        <v>147</v>
      </c>
      <c r="J72" s="1" t="s">
        <v>147</v>
      </c>
      <c r="K72" s="1" t="s">
        <v>20</v>
      </c>
      <c r="L72" s="1">
        <v>42</v>
      </c>
      <c r="M72" s="1">
        <v>3</v>
      </c>
      <c r="N72" s="1" t="s">
        <v>29</v>
      </c>
      <c r="O72" s="1" t="s">
        <v>43</v>
      </c>
      <c r="P72" s="1" t="s">
        <v>48</v>
      </c>
      <c r="Q72" s="1" t="s">
        <v>49</v>
      </c>
      <c r="R72" s="1" t="s">
        <v>50</v>
      </c>
      <c r="S72" s="1" t="s">
        <v>51</v>
      </c>
      <c r="T72" s="1" t="s">
        <v>53</v>
      </c>
      <c r="U72" s="1" t="s">
        <v>58</v>
      </c>
      <c r="V72" s="1" t="s">
        <v>63</v>
      </c>
      <c r="W72" s="1" t="s">
        <v>69</v>
      </c>
      <c r="X72" s="1" t="s">
        <v>74</v>
      </c>
      <c r="Y72" s="1" t="s">
        <v>74</v>
      </c>
      <c r="Z72" s="1" t="s">
        <v>74</v>
      </c>
      <c r="AA72" s="1" t="s">
        <v>74</v>
      </c>
      <c r="AB72" s="1" t="s">
        <v>76</v>
      </c>
      <c r="AC72" s="1" t="s">
        <v>74</v>
      </c>
      <c r="AD72" s="1" t="s">
        <v>74</v>
      </c>
      <c r="AE72" s="1" t="s">
        <v>74</v>
      </c>
      <c r="AF72" s="1" t="s">
        <v>74</v>
      </c>
      <c r="AG72" s="1" t="s">
        <v>74</v>
      </c>
      <c r="AH72" s="1" t="s">
        <v>76</v>
      </c>
      <c r="AI72" s="1" t="s">
        <v>74</v>
      </c>
      <c r="AJ72" s="1" t="s">
        <v>74</v>
      </c>
      <c r="AK72" s="1" t="s">
        <v>77</v>
      </c>
      <c r="AL72" s="1" t="s">
        <v>74</v>
      </c>
      <c r="AM72" s="1" t="s">
        <v>74</v>
      </c>
      <c r="AN72" s="1" t="s">
        <v>74</v>
      </c>
      <c r="AO72" s="1" t="s">
        <v>74</v>
      </c>
      <c r="AP72" s="1" t="s">
        <v>76</v>
      </c>
      <c r="AQ72" s="1" t="s">
        <v>74</v>
      </c>
    </row>
    <row r="73" spans="1:43" ht="12.6">
      <c r="A73" s="1" t="s">
        <v>336</v>
      </c>
      <c r="B73" s="2">
        <v>44992.436900474539</v>
      </c>
      <c r="C73" s="1" t="s">
        <v>337</v>
      </c>
      <c r="D73" s="3">
        <v>0</v>
      </c>
      <c r="E73" s="4">
        <v>44992</v>
      </c>
      <c r="F73" s="1">
        <v>63433238</v>
      </c>
      <c r="G73" s="1" t="s">
        <v>338</v>
      </c>
      <c r="H73" s="1" t="s">
        <v>3</v>
      </c>
      <c r="I73" s="1" t="s">
        <v>145</v>
      </c>
      <c r="J73" s="1" t="s">
        <v>146</v>
      </c>
      <c r="K73" s="1" t="s">
        <v>20</v>
      </c>
      <c r="L73" s="1">
        <v>59</v>
      </c>
      <c r="M73" s="1">
        <v>3</v>
      </c>
      <c r="N73" s="1" t="s">
        <v>30</v>
      </c>
      <c r="O73" s="1" t="s">
        <v>36</v>
      </c>
      <c r="P73" s="1" t="s">
        <v>48</v>
      </c>
      <c r="Q73" s="1" t="s">
        <v>49</v>
      </c>
      <c r="R73" s="1" t="s">
        <v>50</v>
      </c>
      <c r="S73" s="1" t="s">
        <v>52</v>
      </c>
      <c r="T73" s="1" t="s">
        <v>53</v>
      </c>
      <c r="U73" s="9" t="s">
        <v>58</v>
      </c>
      <c r="V73" s="1" t="s">
        <v>64</v>
      </c>
      <c r="W73" s="1" t="s">
        <v>69</v>
      </c>
      <c r="X73" s="1" t="s">
        <v>74</v>
      </c>
      <c r="Y73" s="1" t="s">
        <v>77</v>
      </c>
      <c r="Z73" s="1" t="s">
        <v>75</v>
      </c>
      <c r="AA73" s="1" t="s">
        <v>75</v>
      </c>
      <c r="AB73" s="1" t="s">
        <v>76</v>
      </c>
      <c r="AC73" s="1" t="s">
        <v>74</v>
      </c>
      <c r="AD73" s="1" t="s">
        <v>75</v>
      </c>
      <c r="AE73" s="1" t="s">
        <v>75</v>
      </c>
      <c r="AF73" s="1" t="s">
        <v>75</v>
      </c>
      <c r="AG73" s="1" t="s">
        <v>74</v>
      </c>
      <c r="AH73" s="1" t="s">
        <v>75</v>
      </c>
      <c r="AI73" s="1" t="s">
        <v>75</v>
      </c>
      <c r="AJ73" s="1" t="s">
        <v>74</v>
      </c>
      <c r="AK73" s="1" t="s">
        <v>75</v>
      </c>
      <c r="AL73" s="1" t="s">
        <v>75</v>
      </c>
      <c r="AM73" s="1" t="s">
        <v>75</v>
      </c>
      <c r="AN73" s="1" t="s">
        <v>76</v>
      </c>
      <c r="AO73" s="1" t="s">
        <v>74</v>
      </c>
      <c r="AP73" s="1" t="s">
        <v>75</v>
      </c>
      <c r="AQ73" s="1" t="s">
        <v>74</v>
      </c>
    </row>
    <row r="74" spans="1:43" ht="12.6">
      <c r="A74" s="1" t="s">
        <v>339</v>
      </c>
      <c r="B74" s="2">
        <v>44992.432648981485</v>
      </c>
      <c r="C74" s="1" t="s">
        <v>340</v>
      </c>
      <c r="D74" s="3">
        <v>0</v>
      </c>
      <c r="E74" s="4">
        <v>44992</v>
      </c>
      <c r="F74" s="1">
        <v>79579825</v>
      </c>
      <c r="G74" s="1" t="s">
        <v>341</v>
      </c>
      <c r="H74" s="1" t="s">
        <v>3</v>
      </c>
      <c r="I74" s="1" t="s">
        <v>146</v>
      </c>
      <c r="J74" s="1" t="s">
        <v>146</v>
      </c>
      <c r="K74" s="1" t="s">
        <v>23</v>
      </c>
      <c r="L74" s="1">
        <v>50</v>
      </c>
      <c r="M74" s="1">
        <v>3</v>
      </c>
      <c r="N74" s="1" t="s">
        <v>30</v>
      </c>
      <c r="O74" s="1" t="s">
        <v>43</v>
      </c>
      <c r="P74" s="1" t="s">
        <v>48</v>
      </c>
      <c r="Q74" s="1" t="s">
        <v>49</v>
      </c>
      <c r="R74" s="1" t="s">
        <v>50</v>
      </c>
      <c r="S74" s="1" t="s">
        <v>51</v>
      </c>
      <c r="T74" s="1" t="s">
        <v>51</v>
      </c>
      <c r="U74" s="1" t="s">
        <v>58</v>
      </c>
      <c r="V74" s="1" t="s">
        <v>62</v>
      </c>
      <c r="W74" s="1" t="s">
        <v>148</v>
      </c>
      <c r="X74" s="1" t="s">
        <v>74</v>
      </c>
      <c r="Y74" s="1" t="s">
        <v>77</v>
      </c>
      <c r="Z74" s="1" t="s">
        <v>74</v>
      </c>
      <c r="AA74" s="1" t="s">
        <v>74</v>
      </c>
      <c r="AB74" s="1" t="s">
        <v>76</v>
      </c>
      <c r="AC74" s="1" t="s">
        <v>76</v>
      </c>
      <c r="AD74" s="1" t="s">
        <v>74</v>
      </c>
      <c r="AE74" s="1" t="s">
        <v>74</v>
      </c>
      <c r="AF74" s="1" t="s">
        <v>74</v>
      </c>
      <c r="AG74" s="1" t="s">
        <v>74</v>
      </c>
      <c r="AH74" s="1" t="s">
        <v>76</v>
      </c>
      <c r="AI74" s="1" t="s">
        <v>74</v>
      </c>
      <c r="AJ74" s="1" t="s">
        <v>76</v>
      </c>
      <c r="AK74" s="1" t="s">
        <v>74</v>
      </c>
      <c r="AL74" s="1" t="s">
        <v>74</v>
      </c>
      <c r="AM74" s="1" t="s">
        <v>76</v>
      </c>
      <c r="AN74" s="1" t="s">
        <v>74</v>
      </c>
      <c r="AO74" s="1" t="s">
        <v>74</v>
      </c>
      <c r="AP74" s="1" t="s">
        <v>75</v>
      </c>
      <c r="AQ74" s="1" t="s">
        <v>76</v>
      </c>
    </row>
    <row r="75" spans="1:43" ht="12.6">
      <c r="A75" s="1" t="s">
        <v>342</v>
      </c>
      <c r="B75" s="2">
        <v>44987.477538287036</v>
      </c>
      <c r="C75" s="1" t="s">
        <v>343</v>
      </c>
      <c r="D75" s="3">
        <v>0</v>
      </c>
      <c r="E75" s="4">
        <v>44987</v>
      </c>
      <c r="F75" s="1">
        <v>51685150</v>
      </c>
      <c r="G75" s="1" t="s">
        <v>344</v>
      </c>
      <c r="H75" s="1" t="s">
        <v>3</v>
      </c>
      <c r="I75" s="1" t="s">
        <v>147</v>
      </c>
      <c r="J75" s="1" t="s">
        <v>147</v>
      </c>
      <c r="K75" s="1" t="s">
        <v>20</v>
      </c>
      <c r="L75" s="1">
        <v>61</v>
      </c>
      <c r="M75" s="1">
        <v>3</v>
      </c>
      <c r="N75" s="1" t="s">
        <v>27</v>
      </c>
      <c r="O75" s="1" t="s">
        <v>36</v>
      </c>
      <c r="P75" s="1" t="s">
        <v>48</v>
      </c>
      <c r="Q75" s="1" t="s">
        <v>49</v>
      </c>
      <c r="R75" s="1" t="s">
        <v>51</v>
      </c>
      <c r="S75" s="1" t="s">
        <v>51</v>
      </c>
      <c r="T75" s="1" t="s">
        <v>51</v>
      </c>
      <c r="U75" s="1" t="s">
        <v>58</v>
      </c>
      <c r="V75" s="1" t="s">
        <v>63</v>
      </c>
      <c r="W75" s="1" t="s">
        <v>69</v>
      </c>
      <c r="X75" s="1" t="s">
        <v>74</v>
      </c>
      <c r="Y75" s="1" t="s">
        <v>74</v>
      </c>
      <c r="Z75" s="1" t="s">
        <v>75</v>
      </c>
      <c r="AA75" s="1" t="s">
        <v>75</v>
      </c>
      <c r="AB75" s="1" t="s">
        <v>75</v>
      </c>
      <c r="AC75" s="1" t="s">
        <v>75</v>
      </c>
      <c r="AD75" s="1" t="s">
        <v>75</v>
      </c>
      <c r="AE75" s="1" t="s">
        <v>75</v>
      </c>
      <c r="AF75" s="1" t="s">
        <v>75</v>
      </c>
      <c r="AG75" s="1" t="s">
        <v>75</v>
      </c>
      <c r="AH75" s="1" t="s">
        <v>75</v>
      </c>
      <c r="AI75" s="1" t="s">
        <v>75</v>
      </c>
      <c r="AJ75" s="1" t="s">
        <v>77</v>
      </c>
      <c r="AK75" s="1" t="s">
        <v>77</v>
      </c>
      <c r="AL75" s="1" t="s">
        <v>77</v>
      </c>
      <c r="AM75" s="1" t="s">
        <v>77</v>
      </c>
      <c r="AN75" s="1" t="s">
        <v>77</v>
      </c>
      <c r="AO75" s="1" t="s">
        <v>77</v>
      </c>
      <c r="AP75" s="1" t="s">
        <v>74</v>
      </c>
      <c r="AQ75" s="1" t="s">
        <v>77</v>
      </c>
    </row>
    <row r="76" spans="1:43" ht="12.6">
      <c r="A76" s="1" t="s">
        <v>345</v>
      </c>
      <c r="B76" s="2">
        <v>44985.570228368058</v>
      </c>
      <c r="C76" s="1" t="s">
        <v>346</v>
      </c>
      <c r="D76" s="3">
        <v>0</v>
      </c>
      <c r="E76" s="4">
        <v>44985</v>
      </c>
      <c r="F76" s="1">
        <v>80808204</v>
      </c>
      <c r="G76" s="1" t="s">
        <v>347</v>
      </c>
      <c r="H76" s="1" t="s">
        <v>3</v>
      </c>
      <c r="I76" s="1" t="s">
        <v>147</v>
      </c>
      <c r="J76" s="1" t="s">
        <v>146</v>
      </c>
      <c r="K76" s="1" t="s">
        <v>23</v>
      </c>
      <c r="L76" s="1">
        <v>39</v>
      </c>
      <c r="M76" s="1">
        <v>2</v>
      </c>
      <c r="N76" s="1" t="s">
        <v>29</v>
      </c>
      <c r="O76" s="1" t="s">
        <v>43</v>
      </c>
      <c r="P76" s="1" t="s">
        <v>49</v>
      </c>
      <c r="Q76" s="1" t="s">
        <v>49</v>
      </c>
      <c r="R76" s="1" t="s">
        <v>51</v>
      </c>
      <c r="S76" s="1" t="s">
        <v>51</v>
      </c>
      <c r="T76" s="1" t="s">
        <v>51</v>
      </c>
      <c r="U76" s="1" t="s">
        <v>59</v>
      </c>
      <c r="V76" s="1" t="s">
        <v>63</v>
      </c>
      <c r="W76" s="1" t="s">
        <v>148</v>
      </c>
      <c r="X76" s="1" t="s">
        <v>74</v>
      </c>
      <c r="Y76" s="1" t="s">
        <v>74</v>
      </c>
      <c r="Z76" s="1" t="s">
        <v>74</v>
      </c>
      <c r="AA76" s="1" t="s">
        <v>76</v>
      </c>
      <c r="AB76" s="1" t="s">
        <v>75</v>
      </c>
      <c r="AC76" s="1" t="s">
        <v>76</v>
      </c>
      <c r="AD76" s="1" t="s">
        <v>74</v>
      </c>
      <c r="AE76" s="1" t="s">
        <v>76</v>
      </c>
      <c r="AF76" s="1" t="s">
        <v>74</v>
      </c>
      <c r="AG76" s="1" t="s">
        <v>77</v>
      </c>
      <c r="AH76" s="1" t="s">
        <v>76</v>
      </c>
      <c r="AI76" s="1" t="s">
        <v>76</v>
      </c>
      <c r="AJ76" s="1" t="s">
        <v>74</v>
      </c>
      <c r="AK76" s="1" t="s">
        <v>74</v>
      </c>
      <c r="AL76" s="1" t="s">
        <v>74</v>
      </c>
      <c r="AM76" s="1" t="s">
        <v>74</v>
      </c>
      <c r="AN76" s="1" t="s">
        <v>74</v>
      </c>
      <c r="AO76" s="1" t="s">
        <v>74</v>
      </c>
      <c r="AP76" s="1" t="s">
        <v>76</v>
      </c>
      <c r="AQ76" s="1" t="s">
        <v>76</v>
      </c>
    </row>
    <row r="77" spans="1:43" ht="12.6">
      <c r="A77" s="1" t="s">
        <v>348</v>
      </c>
      <c r="B77" s="2">
        <v>44987.64436914352</v>
      </c>
      <c r="C77" s="1" t="s">
        <v>349</v>
      </c>
      <c r="D77" s="3">
        <v>0</v>
      </c>
      <c r="E77" s="4">
        <v>44987</v>
      </c>
      <c r="F77" s="1">
        <v>39522803</v>
      </c>
      <c r="G77" s="1" t="s">
        <v>350</v>
      </c>
      <c r="H77" s="1" t="s">
        <v>3</v>
      </c>
      <c r="I77" s="1" t="s">
        <v>146</v>
      </c>
      <c r="J77" s="1" t="s">
        <v>146</v>
      </c>
      <c r="K77" s="1" t="s">
        <v>20</v>
      </c>
      <c r="L77" s="1">
        <v>62</v>
      </c>
      <c r="M77" s="1">
        <v>3</v>
      </c>
      <c r="N77" s="1" t="s">
        <v>29</v>
      </c>
      <c r="O77" s="1" t="s">
        <v>39</v>
      </c>
      <c r="P77" s="1" t="s">
        <v>48</v>
      </c>
      <c r="Q77" s="1" t="s">
        <v>49</v>
      </c>
      <c r="R77" s="1" t="s">
        <v>50</v>
      </c>
      <c r="S77" s="1" t="s">
        <v>52</v>
      </c>
      <c r="T77" s="1" t="s">
        <v>51</v>
      </c>
      <c r="U77" s="1" t="s">
        <v>58</v>
      </c>
      <c r="V77" s="1" t="s">
        <v>64</v>
      </c>
      <c r="W77" s="1" t="s">
        <v>148</v>
      </c>
      <c r="X77" s="1" t="s">
        <v>75</v>
      </c>
      <c r="Y77" s="1" t="s">
        <v>75</v>
      </c>
      <c r="Z77" s="1" t="s">
        <v>75</v>
      </c>
      <c r="AA77" s="1" t="s">
        <v>75</v>
      </c>
      <c r="AB77" s="1" t="s">
        <v>75</v>
      </c>
      <c r="AC77" s="1" t="s">
        <v>75</v>
      </c>
      <c r="AD77" s="1" t="s">
        <v>75</v>
      </c>
      <c r="AE77" s="1" t="s">
        <v>75</v>
      </c>
      <c r="AF77" s="1" t="s">
        <v>75</v>
      </c>
      <c r="AG77" s="1" t="s">
        <v>75</v>
      </c>
      <c r="AH77" s="1" t="s">
        <v>75</v>
      </c>
      <c r="AI77" s="1" t="s">
        <v>75</v>
      </c>
      <c r="AJ77" s="1" t="s">
        <v>75</v>
      </c>
      <c r="AK77" s="1" t="s">
        <v>75</v>
      </c>
      <c r="AL77" s="1" t="s">
        <v>75</v>
      </c>
      <c r="AM77" s="1" t="s">
        <v>75</v>
      </c>
      <c r="AN77" s="1" t="s">
        <v>75</v>
      </c>
      <c r="AO77" s="1" t="s">
        <v>75</v>
      </c>
      <c r="AP77" s="1" t="s">
        <v>75</v>
      </c>
      <c r="AQ77" s="1" t="s">
        <v>75</v>
      </c>
    </row>
    <row r="78" spans="1:43" ht="12.6">
      <c r="A78" s="1" t="s">
        <v>351</v>
      </c>
      <c r="B78" s="2">
        <v>44987.422641481477</v>
      </c>
      <c r="C78" s="1" t="s">
        <v>352</v>
      </c>
      <c r="D78" s="3">
        <v>0</v>
      </c>
      <c r="E78" s="4">
        <v>44987</v>
      </c>
      <c r="F78" s="1">
        <v>35407295</v>
      </c>
      <c r="G78" s="1" t="s">
        <v>353</v>
      </c>
      <c r="H78" s="1" t="s">
        <v>3</v>
      </c>
      <c r="I78" s="1" t="s">
        <v>147</v>
      </c>
      <c r="J78" s="1" t="s">
        <v>147</v>
      </c>
      <c r="K78" s="1" t="s">
        <v>20</v>
      </c>
      <c r="L78" s="1">
        <v>59</v>
      </c>
      <c r="M78" s="1">
        <v>3</v>
      </c>
      <c r="N78" s="1" t="s">
        <v>27</v>
      </c>
      <c r="O78" s="1" t="s">
        <v>32</v>
      </c>
      <c r="P78" s="1" t="s">
        <v>48</v>
      </c>
      <c r="Q78" s="1" t="s">
        <v>49</v>
      </c>
      <c r="R78" s="1" t="s">
        <v>51</v>
      </c>
      <c r="S78" s="1" t="s">
        <v>51</v>
      </c>
      <c r="T78" s="1" t="s">
        <v>51</v>
      </c>
      <c r="U78" s="9" t="s">
        <v>58</v>
      </c>
      <c r="V78" s="1" t="s">
        <v>63</v>
      </c>
      <c r="W78" s="1" t="s">
        <v>68</v>
      </c>
      <c r="X78" s="1" t="s">
        <v>77</v>
      </c>
      <c r="Y78" s="1" t="s">
        <v>77</v>
      </c>
      <c r="Z78" s="1" t="s">
        <v>75</v>
      </c>
      <c r="AA78" s="1" t="s">
        <v>74</v>
      </c>
      <c r="AB78" s="1" t="s">
        <v>75</v>
      </c>
      <c r="AC78" s="1" t="s">
        <v>75</v>
      </c>
      <c r="AD78" s="1" t="s">
        <v>76</v>
      </c>
      <c r="AE78" s="1" t="s">
        <v>75</v>
      </c>
      <c r="AF78" s="1" t="s">
        <v>77</v>
      </c>
      <c r="AG78" s="1" t="s">
        <v>75</v>
      </c>
      <c r="AH78" s="1" t="s">
        <v>75</v>
      </c>
      <c r="AI78" s="1" t="s">
        <v>75</v>
      </c>
      <c r="AJ78" s="1" t="s">
        <v>75</v>
      </c>
      <c r="AK78" s="1" t="s">
        <v>75</v>
      </c>
      <c r="AL78" s="1" t="s">
        <v>75</v>
      </c>
      <c r="AM78" s="1" t="s">
        <v>75</v>
      </c>
      <c r="AN78" s="1" t="s">
        <v>75</v>
      </c>
      <c r="AO78" s="1" t="s">
        <v>75</v>
      </c>
      <c r="AP78" s="1" t="s">
        <v>74</v>
      </c>
      <c r="AQ78" s="1" t="s">
        <v>76</v>
      </c>
    </row>
    <row r="79" spans="1:43" ht="12.6">
      <c r="A79" s="1" t="s">
        <v>354</v>
      </c>
      <c r="B79" s="2">
        <v>44992.447223842595</v>
      </c>
      <c r="C79" s="1" t="s">
        <v>355</v>
      </c>
      <c r="D79" s="3">
        <v>0</v>
      </c>
      <c r="E79" s="4">
        <v>44992</v>
      </c>
      <c r="F79" s="1">
        <v>527611216</v>
      </c>
      <c r="G79" s="1" t="s">
        <v>356</v>
      </c>
      <c r="H79" s="1" t="s">
        <v>3</v>
      </c>
      <c r="I79" s="1" t="s">
        <v>145</v>
      </c>
      <c r="J79" s="1" t="s">
        <v>145</v>
      </c>
      <c r="K79" s="1" t="s">
        <v>20</v>
      </c>
      <c r="L79" s="1">
        <v>39</v>
      </c>
      <c r="M79" s="1">
        <v>1</v>
      </c>
      <c r="N79" s="1" t="s">
        <v>27</v>
      </c>
      <c r="O79" s="1" t="s">
        <v>41</v>
      </c>
      <c r="P79" s="1" t="s">
        <v>48</v>
      </c>
      <c r="Q79" s="1" t="s">
        <v>49</v>
      </c>
      <c r="R79" s="1" t="s">
        <v>51</v>
      </c>
      <c r="S79" s="1" t="s">
        <v>51</v>
      </c>
      <c r="T79" s="1" t="s">
        <v>51</v>
      </c>
      <c r="U79" s="1" t="s">
        <v>58</v>
      </c>
      <c r="V79" s="1" t="s">
        <v>62</v>
      </c>
      <c r="W79" s="1" t="s">
        <v>148</v>
      </c>
      <c r="X79" s="1" t="s">
        <v>77</v>
      </c>
      <c r="Y79" s="1" t="s">
        <v>77</v>
      </c>
      <c r="Z79" s="1" t="s">
        <v>74</v>
      </c>
      <c r="AA79" s="1" t="s">
        <v>74</v>
      </c>
      <c r="AB79" s="1" t="s">
        <v>74</v>
      </c>
      <c r="AC79" s="1" t="s">
        <v>74</v>
      </c>
      <c r="AD79" s="1" t="s">
        <v>75</v>
      </c>
      <c r="AE79" s="1" t="s">
        <v>74</v>
      </c>
      <c r="AF79" s="1" t="s">
        <v>74</v>
      </c>
      <c r="AG79" s="1" t="s">
        <v>74</v>
      </c>
      <c r="AH79" s="1" t="s">
        <v>76</v>
      </c>
      <c r="AI79" s="1" t="s">
        <v>74</v>
      </c>
      <c r="AJ79" s="1" t="s">
        <v>74</v>
      </c>
      <c r="AK79" s="1" t="s">
        <v>74</v>
      </c>
      <c r="AL79" s="1" t="s">
        <v>76</v>
      </c>
      <c r="AM79" s="1" t="s">
        <v>76</v>
      </c>
      <c r="AN79" s="1" t="s">
        <v>74</v>
      </c>
      <c r="AO79" s="1" t="s">
        <v>74</v>
      </c>
      <c r="AP79" s="1" t="s">
        <v>76</v>
      </c>
      <c r="AQ79" s="1" t="s">
        <v>76</v>
      </c>
    </row>
    <row r="80" spans="1:43" ht="12.6">
      <c r="A80" s="1" t="s">
        <v>357</v>
      </c>
      <c r="B80" s="2">
        <v>45002.48520653935</v>
      </c>
      <c r="C80" s="1" t="s">
        <v>163</v>
      </c>
      <c r="D80" s="3">
        <v>0</v>
      </c>
      <c r="E80" s="4">
        <v>45002</v>
      </c>
      <c r="F80" s="1">
        <v>51709088</v>
      </c>
      <c r="G80" s="1" t="s">
        <v>358</v>
      </c>
      <c r="H80" s="1" t="s">
        <v>3</v>
      </c>
      <c r="I80" s="1" t="s">
        <v>146</v>
      </c>
      <c r="J80" s="1" t="s">
        <v>146</v>
      </c>
      <c r="K80" s="1" t="s">
        <v>20</v>
      </c>
      <c r="L80" s="1">
        <v>61</v>
      </c>
      <c r="M80" s="1">
        <v>4</v>
      </c>
      <c r="N80" s="1" t="s">
        <v>28</v>
      </c>
      <c r="O80" s="1" t="s">
        <v>43</v>
      </c>
      <c r="P80" s="1" t="s">
        <v>48</v>
      </c>
      <c r="Q80" s="1" t="s">
        <v>49</v>
      </c>
      <c r="R80" s="1" t="s">
        <v>51</v>
      </c>
      <c r="S80" s="1" t="s">
        <v>51</v>
      </c>
      <c r="T80" s="1" t="s">
        <v>51</v>
      </c>
      <c r="U80" s="9" t="s">
        <v>58</v>
      </c>
      <c r="V80" s="1" t="s">
        <v>63</v>
      </c>
      <c r="W80" s="1" t="s">
        <v>69</v>
      </c>
      <c r="X80" s="1" t="s">
        <v>74</v>
      </c>
      <c r="Y80" s="1" t="s">
        <v>76</v>
      </c>
      <c r="Z80" s="1" t="s">
        <v>75</v>
      </c>
      <c r="AA80" s="1" t="s">
        <v>75</v>
      </c>
      <c r="AB80" s="1" t="s">
        <v>75</v>
      </c>
      <c r="AC80" s="1" t="s">
        <v>75</v>
      </c>
      <c r="AD80" s="1" t="s">
        <v>75</v>
      </c>
      <c r="AE80" s="1" t="s">
        <v>75</v>
      </c>
      <c r="AF80" s="1" t="s">
        <v>75</v>
      </c>
      <c r="AG80" s="1" t="s">
        <v>75</v>
      </c>
      <c r="AH80" s="1" t="s">
        <v>75</v>
      </c>
      <c r="AI80" s="1" t="s">
        <v>75</v>
      </c>
      <c r="AJ80" s="1" t="s">
        <v>75</v>
      </c>
      <c r="AK80" s="1" t="s">
        <v>75</v>
      </c>
      <c r="AL80" s="1" t="s">
        <v>75</v>
      </c>
      <c r="AM80" s="1" t="s">
        <v>75</v>
      </c>
      <c r="AN80" s="1" t="s">
        <v>76</v>
      </c>
      <c r="AO80" s="1" t="s">
        <v>75</v>
      </c>
      <c r="AP80" s="1" t="s">
        <v>75</v>
      </c>
      <c r="AQ80" s="1" t="s">
        <v>75</v>
      </c>
    </row>
    <row r="81" spans="1:43" ht="12.6">
      <c r="A81" s="1" t="s">
        <v>359</v>
      </c>
      <c r="B81" s="2">
        <v>44987.622187581015</v>
      </c>
      <c r="C81" s="1" t="s">
        <v>360</v>
      </c>
      <c r="D81" s="3">
        <v>0</v>
      </c>
      <c r="E81" s="4">
        <v>44987</v>
      </c>
      <c r="F81" s="1">
        <v>79342360</v>
      </c>
      <c r="G81" s="1" t="s">
        <v>361</v>
      </c>
      <c r="H81" s="1" t="s">
        <v>3</v>
      </c>
      <c r="I81" s="1" t="s">
        <v>146</v>
      </c>
      <c r="J81" s="1" t="s">
        <v>145</v>
      </c>
      <c r="K81" s="1" t="s">
        <v>23</v>
      </c>
      <c r="L81" s="1">
        <v>58</v>
      </c>
      <c r="M81" s="1">
        <v>4</v>
      </c>
      <c r="N81" s="1" t="s">
        <v>28</v>
      </c>
      <c r="O81" s="1" t="s">
        <v>43</v>
      </c>
      <c r="P81" s="1" t="s">
        <v>48</v>
      </c>
      <c r="Q81" s="1" t="s">
        <v>49</v>
      </c>
      <c r="R81" s="1" t="s">
        <v>50</v>
      </c>
      <c r="S81" s="1" t="s">
        <v>52</v>
      </c>
      <c r="T81" s="1" t="s">
        <v>53</v>
      </c>
      <c r="U81" s="1" t="s">
        <v>60</v>
      </c>
      <c r="V81" s="1" t="s">
        <v>64</v>
      </c>
      <c r="W81" s="1" t="s">
        <v>68</v>
      </c>
      <c r="X81" s="1" t="s">
        <v>75</v>
      </c>
      <c r="Y81" s="1" t="s">
        <v>75</v>
      </c>
      <c r="Z81" s="1" t="s">
        <v>75</v>
      </c>
      <c r="AA81" s="1" t="s">
        <v>75</v>
      </c>
      <c r="AB81" s="1" t="s">
        <v>75</v>
      </c>
      <c r="AC81" s="1" t="s">
        <v>75</v>
      </c>
      <c r="AD81" s="1" t="s">
        <v>75</v>
      </c>
      <c r="AE81" s="1" t="s">
        <v>75</v>
      </c>
      <c r="AF81" s="1" t="s">
        <v>75</v>
      </c>
      <c r="AG81" s="1" t="s">
        <v>75</v>
      </c>
      <c r="AH81" s="1" t="s">
        <v>75</v>
      </c>
      <c r="AI81" s="1" t="s">
        <v>75</v>
      </c>
      <c r="AJ81" s="1" t="s">
        <v>75</v>
      </c>
      <c r="AK81" s="1" t="s">
        <v>75</v>
      </c>
      <c r="AL81" s="1" t="s">
        <v>75</v>
      </c>
      <c r="AM81" s="1" t="s">
        <v>75</v>
      </c>
      <c r="AN81" s="1" t="s">
        <v>75</v>
      </c>
      <c r="AO81" s="1" t="s">
        <v>75</v>
      </c>
      <c r="AP81" s="1" t="s">
        <v>75</v>
      </c>
      <c r="AQ81" s="1" t="s">
        <v>75</v>
      </c>
    </row>
  </sheetData>
  <autoFilter ref="A1:AQ81" xr:uid="{F1DE905E-90F6-45A5-82C0-D524E809017A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7286AB2A90C7409CA6C9A87F5AB61F" ma:contentTypeVersion="15" ma:contentTypeDescription="Crear nuevo documento." ma:contentTypeScope="" ma:versionID="a75e863c2fd69d9e3e5c6564587d4445">
  <xsd:schema xmlns:xsd="http://www.w3.org/2001/XMLSchema" xmlns:xs="http://www.w3.org/2001/XMLSchema" xmlns:p="http://schemas.microsoft.com/office/2006/metadata/properties" xmlns:ns2="e97c7d5c-3433-40c9-a65f-4ae7ba5ceb7f" xmlns:ns3="63052927-b7c1-4c4c-b47c-8daec9592917" targetNamespace="http://schemas.microsoft.com/office/2006/metadata/properties" ma:root="true" ma:fieldsID="ed82a640261d259419cdfe27208c8ff7" ns2:_="" ns3:_="">
    <xsd:import namespace="e97c7d5c-3433-40c9-a65f-4ae7ba5ceb7f"/>
    <xsd:import namespace="63052927-b7c1-4c4c-b47c-8daec95929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c7d5c-3433-40c9-a65f-4ae7ba5ceb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1409a9a-6146-49a3-b0cc-bee140049b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52927-b7c1-4c4c-b47c-8daec959291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e17dbfd-6557-4376-9f6c-c00552e150f7}" ma:internalName="TaxCatchAll" ma:showField="CatchAllData" ma:web="63052927-b7c1-4c4c-b47c-8daec95929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z a i D V s l q 5 j O k A A A A 9 g A A A B I A H A B D b 2 5 m a W c v U G F j a 2 F n Z S 5 4 b W w g o h g A K K A U A A A A A A A A A A A A A A A A A A A A A A A A A A A A h Y 8 x D o I w G I W v Q r r T l q K J I T 9 l Y J V o Y m J c m 1 K h E Y q h x X I 3 B 4 / k F c Q o 6 u b 4 v v c N 7 9 2 v N 8 j G t g k u q r e 6 M y m K M E W B M r I r t a l S N L h j u E I Z h 6 2 Q J 1 G p Y J K N T U Z b p q h 2 7 p w Q 4 r 3 H P s Z d X x F G a U Q O x X o n a 9 U K 9 J H 1 f z n U x j p h p E I c 9 q 8 x n O E o W m K 2 i D E F M k M o t P k K b N r 7 b H 8 g 5 E P j h l 5 x Z c N 8 A 2 S O Q N 4 f + A N Q S w M E F A A C A A g A z a i D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2 o g 1 Y o i k e 4 D g A A A B E A A A A T A B w A R m 9 y b X V s Y X M v U 2 V j d G l v b j E u b S C i G A A o o B Q A A A A A A A A A A A A A A A A A A A A A A A A A A A A r T k 0 u y c z P U w i G 0 I b W A F B L A Q I t A B Q A A g A I A M 2 o g 1 b J a u Y z p A A A A P Y A A A A S A A A A A A A A A A A A A A A A A A A A A A B D b 2 5 m a W c v U G F j a 2 F n Z S 5 4 b W x Q S w E C L Q A U A A I A C A D N q I N W D 8 r p q 6 Q A A A D p A A A A E w A A A A A A A A A A A A A A A A D w A A A A W 0 N v b n R l b n R f V H l w Z X N d L n h t b F B L A Q I t A B Q A A g A I A M 2 o g 1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v E D A V m B 1 1 Q Z d x S x e L J b g 2 A A A A A A I A A A A A A B B m A A A A A Q A A I A A A A O L V X e H Z v L x N 4 D i 0 X W 0 4 F n 1 X X g 5 z e e A C N S l m k 0 b L P d b D A A A A A A 6 A A A A A A g A A I A A A A B / E F T f 0 K M t R g X M 5 5 K 8 2 x o t T D N k Y c a N s e k r S g h 5 n g W R i U A A A A I S h 4 I c o t 0 7 2 r I 0 Q t r y 3 z R I F w E M 1 t e S h + E c m 1 P J p 9 z p Q i c 9 x J t N 9 f L a / t u J T 2 K G K a G U C R Z c 0 u o O L / 7 8 M z 7 2 y 0 r v T D a E U f p M y Y m Y F B o o g 9 A b r Q A A A A D I c U R t F c f / 0 G T M 9 2 + 4 z 4 T G p W e A E r y y h b u g w 4 a C t K C P e L j r w H + d 1 9 q X E 8 Q z W 4 k + k Y 3 4 R e w a L h a l t P r 4 f V 6 c z W d E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7c7d5c-3433-40c9-a65f-4ae7ba5ceb7f">
      <Terms xmlns="http://schemas.microsoft.com/office/infopath/2007/PartnerControls"/>
    </lcf76f155ced4ddcb4097134ff3c332f>
    <TaxCatchAll xmlns="63052927-b7c1-4c4c-b47c-8daec9592917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C7B6CB-03FA-4011-BC07-C271A9AA1D31}"/>
</file>

<file path=customXml/itemProps2.xml><?xml version="1.0" encoding="utf-8"?>
<ds:datastoreItem xmlns:ds="http://schemas.openxmlformats.org/officeDocument/2006/customXml" ds:itemID="{31ADF353-232A-4B23-92C3-BBC7C3D792FA}"/>
</file>

<file path=customXml/itemProps3.xml><?xml version="1.0" encoding="utf-8"?>
<ds:datastoreItem xmlns:ds="http://schemas.openxmlformats.org/officeDocument/2006/customXml" ds:itemID="{2C14E14A-F626-40B5-8653-CBFC5127055F}"/>
</file>

<file path=customXml/itemProps4.xml><?xml version="1.0" encoding="utf-8"?>
<ds:datastoreItem xmlns:ds="http://schemas.openxmlformats.org/officeDocument/2006/customXml" ds:itemID="{7C52BDE8-6FD8-47E2-BF49-86AC310F0D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GERARDO ARDILA</dc:creator>
  <cp:keywords/>
  <dc:description/>
  <cp:lastModifiedBy/>
  <cp:revision/>
  <dcterms:created xsi:type="dcterms:W3CDTF">2023-03-31T15:30:40Z</dcterms:created>
  <dcterms:modified xsi:type="dcterms:W3CDTF">2024-02-29T20:11:50Z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0x0101009A7286AB2A90C7409CA6C9A87F5AB61F</vt:lpwstr>
  </property>
</Properties>
</file>